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0"/>
  </bookViews>
  <sheets>
    <sheet name="Krycí list" sheetId="1" r:id="rId1"/>
    <sheet name="Rozpočet" sheetId="2" state="hidden" r:id="rId2"/>
    <sheet name="Rekapitulace rozpočtu" sheetId="3" r:id="rId3"/>
    <sheet name="Výkaz" sheetId="4" r:id="rId4"/>
  </sheets>
  <definedNames>
    <definedName name="_xlnm.Print_Titles" localSheetId="2">'Rekapitulace rozpočtu'!$8:$9</definedName>
    <definedName name="_xlnm.Print_Titles" localSheetId="1">'Rozpočet'!$5:$8</definedName>
    <definedName name="_xlnm.Print_Titles" localSheetId="3">'Výkaz'!$5:$8</definedName>
    <definedName name="_xlnm.Print_Area" localSheetId="0">'Krycí list'!$A$1:$K$44</definedName>
  </definedNames>
  <calcPr fullCalcOnLoad="1"/>
</workbook>
</file>

<file path=xl/sharedStrings.xml><?xml version="1.0" encoding="utf-8"?>
<sst xmlns="http://schemas.openxmlformats.org/spreadsheetml/2006/main" count="527" uniqueCount="257">
  <si>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</si>
  <si>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</si>
  <si>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</si>
  <si>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</si>
  <si>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</si>
  <si>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</si>
  <si>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</si>
  <si>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</si>
  <si>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</si>
  <si>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</si>
  <si>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</si>
  <si>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</si>
  <si>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</si>
  <si>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</si>
  <si>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</si>
  <si>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</si>
  <si>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</si>
  <si>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</si>
  <si>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</si>
  <si>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</si>
  <si>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</si>
  <si>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</si>
  <si>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</si>
  <si>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</si>
  <si>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</si>
  <si>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</si>
  <si>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</si>
  <si>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</si>
  <si>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</si>
  <si>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</si>
  <si>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</si>
  <si>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</si>
  <si>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</si>
  <si>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</si>
  <si>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</si>
  <si>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</si>
  <si>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</si>
  <si>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</si>
  <si>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</si>
  <si>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</si>
  <si>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</si>
  <si>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</si>
  <si>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</si>
  <si>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</si>
  <si>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</si>
  <si>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</si>
  <si>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</si>
  <si>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</si>
  <si>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</si>
  <si>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</si>
  <si>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</si>
  <si>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</si>
  <si>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</si>
  <si>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</si>
  <si>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</si>
  <si>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</si>
  <si>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</si>
  <si>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</si>
  <si>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</si>
  <si>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</si>
  <si>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</si>
  <si>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</si>
  <si>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</si>
  <si>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</si>
  <si>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</si>
  <si>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</si>
  <si>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</si>
  <si>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</si>
  <si>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</si>
  <si>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</si>
  <si>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</si>
  <si>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</si>
  <si>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</si>
  <si>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</si>
  <si>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</si>
  <si>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</si>
  <si>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</si>
  <si>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</si>
  <si>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</si>
  <si>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</si>
  <si>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</si>
  <si>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</si>
  <si>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</si>
  <si>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Mysločovice-CSSM-úpr.</t>
  </si>
  <si>
    <t>CYKLISTICKÁ STEZKA MYSLOČOVICE - SAZOVICE, DOPLNĚNÍ ODVODNĚNÍ</t>
  </si>
  <si>
    <t>SO 103 - Odvodnění</t>
  </si>
  <si>
    <t>1</t>
  </si>
  <si>
    <t>Zemní práce</t>
  </si>
  <si>
    <t>122 20-2201</t>
  </si>
  <si>
    <t>Odkopávky a prokopávky nezapažené pro silnice objemu do 100 m3 v hornině tř. 3</t>
  </si>
  <si>
    <t>m3</t>
  </si>
  <si>
    <t>1,9*1,0*2*0,3</t>
  </si>
  <si>
    <t>122 20-2209</t>
  </si>
  <si>
    <t>Příplatek k odkopávkám a prokopávkám pro silnice v hornině tř. 3 za lepivost</t>
  </si>
  <si>
    <t>1,140  'Viz  1/1 (122202201)'*0,5</t>
  </si>
  <si>
    <t>132 20-1102</t>
  </si>
  <si>
    <t>Hloubení rýh š do 600 mm v hornině tř. 3 objemu přes 100 m3</t>
  </si>
  <si>
    <t>Drenáže</t>
  </si>
  <si>
    <t>0,4*0,4*42,5</t>
  </si>
  <si>
    <t>132 20-1109</t>
  </si>
  <si>
    <t>Příplatek za lepivost k hloubení rýh š do 600 mm v hornině tř. 3</t>
  </si>
  <si>
    <t>6,800  'Viz  1/3 (132201102)'*0,5</t>
  </si>
  <si>
    <t>132 20-1201</t>
  </si>
  <si>
    <t>Hloubení rýh š do 2000 mm v hornině tř. 3 objemu do 100 m3</t>
  </si>
  <si>
    <t>výústní úsek přípojek</t>
  </si>
  <si>
    <t>0,5*1,5*2,3*1,0*2</t>
  </si>
  <si>
    <t>132 20-1209</t>
  </si>
  <si>
    <t>Příplatek za lepivost k hloubení rýh š do 2000 mm v hornině tř. 3</t>
  </si>
  <si>
    <t>3,450  'Viz  1/5 (132201201)'*0,5</t>
  </si>
  <si>
    <t>131 20-1101</t>
  </si>
  <si>
    <t>Hloubení jam nezapažených v hornině tř. 3 objemu do 100 m3</t>
  </si>
  <si>
    <t>Startovací jámy protlaků, využity pro osazení vpustí</t>
  </si>
  <si>
    <t>2,0*2,0*1,5*2</t>
  </si>
  <si>
    <t>patky zpevnění břehu</t>
  </si>
  <si>
    <t>0,5*0,8*1,0*2</t>
  </si>
  <si>
    <t>131 20-1109</t>
  </si>
  <si>
    <t>Příplatek za lepivost u hloubení jam nezapažených v hornině tř. 3</t>
  </si>
  <si>
    <t>12,800  'Viz  1/7 (131201101)'*0,5</t>
  </si>
  <si>
    <t>162 40-1102</t>
  </si>
  <si>
    <t>Vodorovné přemístění do 2000 m výkopku/sypaniny z horniny tř. 1 až 4</t>
  </si>
  <si>
    <t>12,800  'Viz  1/7 (131201101)'</t>
  </si>
  <si>
    <t>3,450  'Viz  1/5 (132201201)'</t>
  </si>
  <si>
    <t>6,800  'Viz  1/3 (132201102)'</t>
  </si>
  <si>
    <t>1,140  'Viz  1/1 (122202201)'</t>
  </si>
  <si>
    <t>167 10-1101</t>
  </si>
  <si>
    <t>Nakládání výkopku z hornin tř. 1 až 4 do 100 m3</t>
  </si>
  <si>
    <t>24,190  'Viz  1/9 (162401102)'</t>
  </si>
  <si>
    <t>171 10-1101</t>
  </si>
  <si>
    <t>Uložení sypaniny z hornin soudržných do násypů zhutněných na 95 % PS</t>
  </si>
  <si>
    <t>174 10-1101</t>
  </si>
  <si>
    <t>Zásyp jam, šachet rýh nebo kolem objektů sypaninou se zhutněním</t>
  </si>
  <si>
    <t>12,800  'Viz  1/7 (131201101)'*0,9</t>
  </si>
  <si>
    <t>12/1</t>
  </si>
  <si>
    <t>Štěrkopísek frakce 0-32</t>
  </si>
  <si>
    <t>t</t>
  </si>
  <si>
    <t>181 20-2305</t>
  </si>
  <si>
    <t>Úprava pláně na násypech se zhutněním</t>
  </si>
  <si>
    <t>m2</t>
  </si>
  <si>
    <t>2,5*1,5*2</t>
  </si>
  <si>
    <t>141 70-1101</t>
  </si>
  <si>
    <t>Protlačení trub D do 200 mm v hloubce do 6 m, délce do 35 m, v hornině tř. 1 až 4</t>
  </si>
  <si>
    <t>m</t>
  </si>
  <si>
    <t>Včetně dodávky trubek</t>
  </si>
  <si>
    <t>2*4</t>
  </si>
  <si>
    <t>11</t>
  </si>
  <si>
    <t>Přípravné a přidružené práce</t>
  </si>
  <si>
    <t>113 20-1111</t>
  </si>
  <si>
    <t>Vytrhání obrub chodníkových ležatých</t>
  </si>
  <si>
    <t>16</t>
  </si>
  <si>
    <t>979 02-4442</t>
  </si>
  <si>
    <t>Očištění vybouraných obrubníků a krajníků chodníkových</t>
  </si>
  <si>
    <t>11315111R</t>
  </si>
  <si>
    <t>Odstranění živičného krytu frézováním tl 40 mm s naložením a odvozem k dalš.využití</t>
  </si>
  <si>
    <t>42</t>
  </si>
  <si>
    <t>11310714R</t>
  </si>
  <si>
    <t>Odstranění podkladu živičných tl 100 mm. včetně naložení, odvozu, recyklace a uložení</t>
  </si>
  <si>
    <t>9</t>
  </si>
  <si>
    <t>11310712R</t>
  </si>
  <si>
    <t>Odstranění podkladu z kameniva drceného tl 300 mm, včetně naložení, odvozua uložení na skládku</t>
  </si>
  <si>
    <t>919 73-5111</t>
  </si>
  <si>
    <t>Řezání stávajícího živičného krytu hl do 50 mm</t>
  </si>
  <si>
    <t>4*1,75</t>
  </si>
  <si>
    <t>919 73-5113</t>
  </si>
  <si>
    <t>Řezání stávajícího živičného krytu hl do 150 mm</t>
  </si>
  <si>
    <t>4*0,75+2*8</t>
  </si>
  <si>
    <t>2</t>
  </si>
  <si>
    <t>Zvláštní zakládání, základy, zpevňování hornin</t>
  </si>
  <si>
    <t>212 75-2212</t>
  </si>
  <si>
    <t>Trativod z drenážních trubek plastových flexibilních D do 100 mm včetně lože otevřený výkop</t>
  </si>
  <si>
    <t>42,5</t>
  </si>
  <si>
    <t>211 57-1111</t>
  </si>
  <si>
    <t>Výplň odvodňovacích žeber nebo trativodů štěrkopískem tříděným</t>
  </si>
  <si>
    <t>0,4*0,3*42,5</t>
  </si>
  <si>
    <t>289 97-1213</t>
  </si>
  <si>
    <t>Vrstvy z geotextilií ve sklonu do 1:5 š do 8,5 m</t>
  </si>
  <si>
    <t>Obalení žeber drenáží</t>
  </si>
  <si>
    <t>0,4*4*42,5</t>
  </si>
  <si>
    <t>3/1</t>
  </si>
  <si>
    <t>Geotextilie filtrační Geolon HD 325 300 g/m2</t>
  </si>
  <si>
    <t>461 31-0212</t>
  </si>
  <si>
    <t>Patka z betonu vodostavebného V4 B 20</t>
  </si>
  <si>
    <t>4</t>
  </si>
  <si>
    <t>Vodorovné konstrukce</t>
  </si>
  <si>
    <t>465 51-1512</t>
  </si>
  <si>
    <t>Dlažba z lomového kamene do malty s vyplněním spár maltou a vyspárováním plocha do 20 m2 tl 250 mm</t>
  </si>
  <si>
    <t>13</t>
  </si>
  <si>
    <t>451 57-1212</t>
  </si>
  <si>
    <t>Lože pod dlažby z kameniva těženého hrubého vrstva tl nad 100 do 150 mm</t>
  </si>
  <si>
    <t>13,00</t>
  </si>
  <si>
    <t>451 31-1511</t>
  </si>
  <si>
    <t>Podklad pro dlažbu z betonu prostého vodostavebného V4 tř. B 20 vrstva tl do 100 mm</t>
  </si>
  <si>
    <t>5</t>
  </si>
  <si>
    <t>Komunikace</t>
  </si>
  <si>
    <t>564 85-1111</t>
  </si>
  <si>
    <t>Podklad ze štěrkodrtě ŠD tl 150 mm</t>
  </si>
  <si>
    <t>Frakce 0-63</t>
  </si>
  <si>
    <t>Frakce 0-32</t>
  </si>
  <si>
    <t>564 81-1113</t>
  </si>
  <si>
    <t>Podklad ze štěrkodrtě ŠD tl 70 mm</t>
  </si>
  <si>
    <t>Pod obrubníky</t>
  </si>
  <si>
    <t>2*16*0,20</t>
  </si>
  <si>
    <t>565 16-5211</t>
  </si>
  <si>
    <t>Podklad z obalovaného kameniva OKS II tl 80 mm š do 3 m</t>
  </si>
  <si>
    <t>577 13-4211</t>
  </si>
  <si>
    <t>Asfaltový beton vrstva obrusná ACO 11 (ABS) tř. II tl 40 mm š do 3 m z nemodifikovaného asfaltu</t>
  </si>
  <si>
    <t>573 11-1113</t>
  </si>
  <si>
    <t>Postřik živičný infiltrační s posypem z asfaltu množství 1,5 kg/m2</t>
  </si>
  <si>
    <t>573 21-1111</t>
  </si>
  <si>
    <t>Postřik živičný spojovací z asfaltu v množství do 0,70 kg/m2</t>
  </si>
  <si>
    <t>599 14-1111</t>
  </si>
  <si>
    <t>Vyplnění spár mezi silničními dílci živičnou zálivkou</t>
  </si>
  <si>
    <t>Náhradní položka-zatmelení spáry mezi původním</t>
  </si>
  <si>
    <t>a opravovaným živičným krytem</t>
  </si>
  <si>
    <t>4*2,5</t>
  </si>
  <si>
    <t>8</t>
  </si>
  <si>
    <t>Trubní vedení</t>
  </si>
  <si>
    <t>899 20-4111</t>
  </si>
  <si>
    <t>Osazení mříží litinových včetně rámů a košů na bahno hmotnosti nad 150 kg</t>
  </si>
  <si>
    <t>kus</t>
  </si>
  <si>
    <t>1/1</t>
  </si>
  <si>
    <t>PC</t>
  </si>
  <si>
    <t>Mříž pro uliční vpust, litinová těžká s rámem</t>
  </si>
  <si>
    <t>ks</t>
  </si>
  <si>
    <t>895 94-1311</t>
  </si>
  <si>
    <t>Zřízení vpusti kanalizační uliční z betonových dílců typ UVB-50</t>
  </si>
  <si>
    <t>2/1</t>
  </si>
  <si>
    <t>Vpust uliční z betonových dílů-kompletní</t>
  </si>
  <si>
    <t>871 35-3121</t>
  </si>
  <si>
    <t>Montáž potrubí z kanalizačních trub z PVC otevřený výkop sklon do 20 % DN 200</t>
  </si>
  <si>
    <t>Prodloužení potrubí protlaku</t>
  </si>
  <si>
    <t>2*1,5</t>
  </si>
  <si>
    <t>PC3</t>
  </si>
  <si>
    <t>Trouba plastová DN 200</t>
  </si>
  <si>
    <t>bm</t>
  </si>
  <si>
    <t>899 62-3151</t>
  </si>
  <si>
    <t>Obetonování potrubí nebo zdiva stok betonem prostým tř. C 16/20 otevřený výkop</t>
  </si>
  <si>
    <t>1,6*0,8*1,0*2</t>
  </si>
  <si>
    <t>Ostatní konstrukce a práce bourací, přesun hmot, lešení</t>
  </si>
  <si>
    <t>917 76-2111</t>
  </si>
  <si>
    <t>Osazení chodníkového obrubníku betonového ležatého s boční opěrou do lože z betonu prostého</t>
  </si>
  <si>
    <t>Zapuštěné obrubníky</t>
  </si>
  <si>
    <t>obrubník 100/250</t>
  </si>
  <si>
    <t>oprava stávajících obrub</t>
  </si>
  <si>
    <t>Obrubník betonový chodníkový ABO 100/10/25 II nat 100x10x25 cm</t>
  </si>
  <si>
    <t>Vyčištění koryta potoka-kompletní</t>
  </si>
  <si>
    <t>2*3</t>
  </si>
  <si>
    <t>99</t>
  </si>
  <si>
    <t>Přesun hmot</t>
  </si>
  <si>
    <t>998 22-5111</t>
  </si>
  <si>
    <t>Přesun hmot pro pozemní komunikace s krytem z kamene, monolitickým betonovým nebo živičným</t>
  </si>
  <si>
    <t>CÚ 2012/1</t>
  </si>
  <si>
    <t>obec Mysločovice</t>
  </si>
  <si>
    <t>Ing.L.Alster-Projektová kancelář A-S</t>
  </si>
  <si>
    <t>DPH 21%</t>
  </si>
  <si>
    <t>DPH ze specifikací 15%</t>
  </si>
  <si>
    <t>DPH ze specifikací 21%</t>
  </si>
  <si>
    <t>Oprava cyklostezky - drenáž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</si>
</sst>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</numFmts>
  <fonts count="30">
    <font>
      <sz val="10"/>
      <name val="Arial CE"/>
      <family val="0"/>
    </font>
    <font>
      <sz val="11"/>
      <color indexed="8"/>
      <name val="Calibri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4" fontId="0" fillId="0" borderId="0" applyBorder="0" applyProtection="0">
      <alignment/>
    </xf>
    <xf numFmtId="4" fontId="0" fillId="5" borderId="0">
      <alignment/>
      <protection/>
    </xf>
    <xf numFmtId="49" fontId="2" fillId="5" borderId="0">
      <alignment horizontal="right"/>
      <protection/>
    </xf>
    <xf numFmtId="49" fontId="3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4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3" applyFill="0" applyBorder="0">
      <alignment vertical="center"/>
      <protection/>
    </xf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64" fontId="0" fillId="0" borderId="0" applyBorder="0" applyProtection="0">
      <alignment/>
    </xf>
    <xf numFmtId="164" fontId="0" fillId="5" borderId="0" applyBorder="0">
      <alignment/>
      <protection/>
    </xf>
    <xf numFmtId="0" fontId="26" fillId="17" borderId="7" applyNumberFormat="0" applyAlignment="0" applyProtection="0"/>
    <xf numFmtId="0" fontId="22" fillId="7" borderId="1" applyNumberFormat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49" fontId="3" fillId="0" borderId="0" applyBorder="0" applyProtection="0">
      <alignment/>
    </xf>
    <xf numFmtId="0" fontId="0" fillId="0" borderId="2" applyBorder="0" applyProtection="0">
      <alignment horizontal="left"/>
    </xf>
    <xf numFmtId="0" fontId="5" fillId="0" borderId="0" applyBorder="0" applyProtection="0">
      <alignment horizontal="left"/>
    </xf>
    <xf numFmtId="0" fontId="21" fillId="7" borderId="0" applyNumberFormat="0" applyBorder="0" applyAlignment="0" applyProtection="0"/>
    <xf numFmtId="0" fontId="0" fillId="4" borderId="9" applyNumberFormat="0" applyFont="0" applyAlignment="0" applyProtection="0"/>
    <xf numFmtId="0" fontId="23" fillId="16" borderId="10" applyNumberFormat="0" applyAlignment="0" applyProtection="0"/>
    <xf numFmtId="0" fontId="11" fillId="0" borderId="11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9" fontId="0" fillId="0" borderId="0" applyFont="0" applyFill="0" applyBorder="0" applyAlignment="0" applyProtection="0"/>
    <xf numFmtId="10" fontId="0" fillId="0" borderId="0" applyProtection="0">
      <alignment/>
    </xf>
    <xf numFmtId="0" fontId="0" fillId="0" borderId="12" applyProtection="0">
      <alignment horizontal="center"/>
    </xf>
    <xf numFmtId="0" fontId="0" fillId="0" borderId="0" applyProtection="0">
      <alignment/>
    </xf>
    <xf numFmtId="4" fontId="0" fillId="0" borderId="13" applyProtection="0">
      <alignment/>
    </xf>
    <xf numFmtId="164" fontId="0" fillId="0" borderId="13">
      <alignment/>
      <protection/>
    </xf>
    <xf numFmtId="164" fontId="5" fillId="5" borderId="0" applyBorder="0">
      <alignment/>
      <protection/>
    </xf>
    <xf numFmtId="4" fontId="5" fillId="5" borderId="0" applyBorder="0">
      <alignment/>
      <protection/>
    </xf>
    <xf numFmtId="49" fontId="5" fillId="0" borderId="11" applyNumberFormat="0" applyBorder="0">
      <alignment horizontal="left" vertical="center"/>
      <protection/>
    </xf>
    <xf numFmtId="0" fontId="15" fillId="0" borderId="0" applyNumberFormat="0" applyFill="0" applyBorder="0" applyAlignment="0" applyProtection="0"/>
    <xf numFmtId="0" fontId="10" fillId="5" borderId="0">
      <alignment horizontal="right"/>
      <protection/>
    </xf>
    <xf numFmtId="0" fontId="28" fillId="0" borderId="14" applyNumberFormat="0" applyFill="0" applyAlignment="0" applyProtection="0"/>
    <xf numFmtId="0" fontId="5" fillId="0" borderId="0">
      <alignment/>
      <protection/>
    </xf>
    <xf numFmtId="0" fontId="5" fillId="0" borderId="0">
      <alignment horizontal="center"/>
      <protection/>
    </xf>
    <xf numFmtId="0" fontId="0" fillId="0" borderId="0">
      <alignment/>
      <protection/>
    </xf>
    <xf numFmtId="4" fontId="0" fillId="5" borderId="0">
      <alignment/>
      <protection/>
    </xf>
    <xf numFmtId="0" fontId="2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4" fontId="0" fillId="0" borderId="13" xfId="78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7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76" applyFont="1" applyBorder="1" applyProtection="1">
      <alignment horizontal="center"/>
      <protection locked="0"/>
    </xf>
    <xf numFmtId="0" fontId="0" fillId="0" borderId="0" xfId="77" applyFont="1" applyProtection="1">
      <alignment/>
      <protection locked="0"/>
    </xf>
    <xf numFmtId="164" fontId="0" fillId="0" borderId="13" xfId="79">
      <alignment/>
      <protection/>
    </xf>
    <xf numFmtId="0" fontId="0" fillId="0" borderId="29" xfId="76" applyNumberFormat="1" applyFont="1" applyBorder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5" fillId="0" borderId="3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78" applyBorder="1">
      <alignment/>
    </xf>
    <xf numFmtId="4" fontId="0" fillId="0" borderId="34" xfId="78" applyBorder="1">
      <alignment/>
    </xf>
    <xf numFmtId="165" fontId="0" fillId="0" borderId="13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1" fillId="0" borderId="35" xfId="71" applyBorder="1">
      <alignment horizontal="left" vertical="center"/>
      <protection/>
    </xf>
    <xf numFmtId="0" fontId="11" fillId="0" borderId="41" xfId="71" applyBorder="1">
      <alignment horizontal="left" vertical="center"/>
      <protection/>
    </xf>
    <xf numFmtId="3" fontId="5" fillId="0" borderId="3" xfId="50" applyBorder="1">
      <alignment vertical="center"/>
      <protection/>
    </xf>
    <xf numFmtId="3" fontId="5" fillId="0" borderId="35" xfId="50" applyBorder="1">
      <alignment vertical="center"/>
      <protection/>
    </xf>
    <xf numFmtId="3" fontId="5" fillId="0" borderId="41" xfId="50" applyBorder="1">
      <alignment vertical="center"/>
      <protection/>
    </xf>
    <xf numFmtId="3" fontId="5" fillId="0" borderId="42" xfId="50" applyBorder="1">
      <alignment vertical="center"/>
      <protection/>
    </xf>
    <xf numFmtId="3" fontId="5" fillId="0" borderId="43" xfId="50" applyBorder="1">
      <alignment vertical="center"/>
      <protection/>
    </xf>
    <xf numFmtId="3" fontId="5" fillId="0" borderId="44" xfId="50" applyBorder="1">
      <alignment vertical="center"/>
      <protection/>
    </xf>
    <xf numFmtId="3" fontId="5" fillId="0" borderId="45" xfId="50" applyBorder="1">
      <alignment vertical="center"/>
      <protection/>
    </xf>
    <xf numFmtId="3" fontId="5" fillId="0" borderId="30" xfId="50" applyBorder="1">
      <alignment vertical="center"/>
      <protection/>
    </xf>
    <xf numFmtId="0" fontId="11" fillId="0" borderId="39" xfId="0" applyFont="1" applyBorder="1" applyAlignment="1">
      <alignment vertical="top"/>
    </xf>
    <xf numFmtId="3" fontId="5" fillId="7" borderId="42" xfId="50" applyFill="1" applyBorder="1">
      <alignment vertical="center"/>
      <protection/>
    </xf>
    <xf numFmtId="0" fontId="11" fillId="0" borderId="11" xfId="71" applyBorder="1" applyAlignment="1">
      <alignment horizontal="left" vertical="center"/>
      <protection/>
    </xf>
    <xf numFmtId="0" fontId="11" fillId="0" borderId="37" xfId="71" applyBorder="1" applyAlignment="1">
      <alignment horizontal="left" vertical="center"/>
      <protection/>
    </xf>
    <xf numFmtId="0" fontId="11" fillId="0" borderId="38" xfId="71" applyBorder="1" applyAlignment="1">
      <alignment horizontal="left" vertical="center"/>
      <protection/>
    </xf>
    <xf numFmtId="0" fontId="11" fillId="0" borderId="39" xfId="71" applyBorder="1" applyAlignment="1">
      <alignment horizontal="left" vertical="center"/>
      <protection/>
    </xf>
    <xf numFmtId="0" fontId="11" fillId="0" borderId="22" xfId="71" applyBorder="1" applyAlignment="1">
      <alignment horizontal="left" vertical="center"/>
      <protection/>
    </xf>
    <xf numFmtId="0" fontId="11" fillId="0" borderId="20" xfId="71" applyBorder="1" applyAlignment="1">
      <alignment horizontal="left" vertical="center"/>
      <protection/>
    </xf>
    <xf numFmtId="0" fontId="11" fillId="0" borderId="3" xfId="71" applyBorder="1">
      <alignment horizontal="left" vertical="center"/>
      <protection/>
    </xf>
    <xf numFmtId="0" fontId="11" fillId="0" borderId="46" xfId="71" applyBorder="1">
      <alignment horizontal="left" vertical="center"/>
      <protection/>
    </xf>
    <xf numFmtId="0" fontId="11" fillId="0" borderId="47" xfId="71" applyBorder="1">
      <alignment horizontal="left" vertical="center"/>
      <protection/>
    </xf>
    <xf numFmtId="0" fontId="12" fillId="0" borderId="0" xfId="0" applyFont="1" applyBorder="1" applyAlignment="1">
      <alignment horizontal="right"/>
    </xf>
    <xf numFmtId="3" fontId="5" fillId="0" borderId="21" xfId="50" applyBorder="1">
      <alignment vertical="center"/>
      <protection/>
    </xf>
    <xf numFmtId="3" fontId="5" fillId="0" borderId="48" xfId="50" applyBorder="1">
      <alignment vertical="center"/>
      <protection/>
    </xf>
    <xf numFmtId="49" fontId="3" fillId="0" borderId="0" xfId="45" applyProtection="1">
      <alignment horizontal="center"/>
      <protection/>
    </xf>
    <xf numFmtId="49" fontId="3" fillId="0" borderId="0" xfId="65">
      <alignment/>
    </xf>
    <xf numFmtId="0" fontId="5" fillId="0" borderId="0" xfId="87">
      <alignment horizontal="center"/>
      <protection/>
    </xf>
    <xf numFmtId="0" fontId="5" fillId="0" borderId="0" xfId="86">
      <alignment/>
      <protection/>
    </xf>
    <xf numFmtId="0" fontId="0" fillId="0" borderId="0" xfId="66" applyBorder="1" applyProtection="1">
      <alignment horizontal="left"/>
      <protection/>
    </xf>
    <xf numFmtId="49" fontId="0" fillId="0" borderId="0" xfId="63" applyBorder="1">
      <alignment horizontal="left"/>
    </xf>
    <xf numFmtId="164" fontId="0" fillId="0" borderId="0" xfId="64">
      <alignment/>
    </xf>
    <xf numFmtId="164" fontId="0" fillId="0" borderId="0" xfId="57">
      <alignment/>
    </xf>
    <xf numFmtId="164" fontId="0" fillId="5" borderId="0" xfId="58">
      <alignment/>
      <protection/>
    </xf>
    <xf numFmtId="4" fontId="0" fillId="0" borderId="0" xfId="42" applyProtection="1">
      <alignment/>
      <protection/>
    </xf>
    <xf numFmtId="4" fontId="0" fillId="5" borderId="0" xfId="43">
      <alignment/>
      <protection/>
    </xf>
    <xf numFmtId="49" fontId="0" fillId="0" borderId="0" xfId="72">
      <alignment horizontal="center"/>
    </xf>
    <xf numFmtId="49" fontId="0" fillId="0" borderId="0" xfId="46" applyBorder="1">
      <alignment horizontal="left"/>
    </xf>
    <xf numFmtId="0" fontId="0" fillId="0" borderId="0" xfId="88">
      <alignment/>
      <protection/>
    </xf>
    <xf numFmtId="49" fontId="0" fillId="0" borderId="0" xfId="72" quotePrefix="1">
      <alignment horizontal="center"/>
    </xf>
    <xf numFmtId="49" fontId="4" fillId="0" borderId="0" xfId="47">
      <alignment/>
    </xf>
    <xf numFmtId="0" fontId="5" fillId="0" borderId="0" xfId="67">
      <alignment horizontal="left"/>
    </xf>
    <xf numFmtId="164" fontId="5" fillId="5" borderId="0" xfId="80">
      <alignment/>
      <protection/>
    </xf>
    <xf numFmtId="4" fontId="5" fillId="5" borderId="0" xfId="81">
      <alignment/>
      <protection/>
    </xf>
    <xf numFmtId="0" fontId="0" fillId="0" borderId="12" xfId="76" applyProtection="1">
      <alignment horizontal="center"/>
      <protection locked="0"/>
    </xf>
    <xf numFmtId="0" fontId="0" fillId="0" borderId="0" xfId="77" applyProtection="1">
      <alignment/>
      <protection locked="0"/>
    </xf>
    <xf numFmtId="4" fontId="0" fillId="0" borderId="12" xfId="42" applyBorder="1" applyProtection="1">
      <alignment/>
      <protection locked="0"/>
    </xf>
    <xf numFmtId="0" fontId="5" fillId="0" borderId="49" xfId="0" applyFont="1" applyBorder="1" applyAlignment="1">
      <alignment horizontal="center" vertical="center"/>
    </xf>
    <xf numFmtId="0" fontId="8" fillId="0" borderId="50" xfId="71" applyFont="1" applyBorder="1" applyAlignment="1">
      <alignment horizontal="center" vertical="center"/>
      <protection/>
    </xf>
    <xf numFmtId="0" fontId="8" fillId="0" borderId="16" xfId="71" applyFont="1" applyBorder="1" applyAlignment="1">
      <alignment horizontal="center" vertical="center"/>
      <protection/>
    </xf>
    <xf numFmtId="0" fontId="11" fillId="0" borderId="51" xfId="71" applyBorder="1">
      <alignment horizontal="left" vertical="center"/>
      <protection/>
    </xf>
    <xf numFmtId="0" fontId="11" fillId="0" borderId="52" xfId="71" applyBorder="1">
      <alignment horizontal="left" vertical="center"/>
      <protection/>
    </xf>
    <xf numFmtId="0" fontId="11" fillId="0" borderId="37" xfId="71" applyBorder="1">
      <alignment horizontal="left" vertical="center"/>
      <protection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51" xfId="82" applyNumberFormat="1" applyBorder="1">
      <alignment horizontal="left" vertical="center"/>
      <protection/>
    </xf>
    <xf numFmtId="0" fontId="5" fillId="0" borderId="52" xfId="82" applyNumberFormat="1" applyBorder="1">
      <alignment horizontal="left" vertical="center"/>
      <protection/>
    </xf>
    <xf numFmtId="0" fontId="5" fillId="0" borderId="37" xfId="82" applyNumberFormat="1" applyBorder="1">
      <alignment horizontal="left" vertical="center"/>
      <protection/>
    </xf>
    <xf numFmtId="0" fontId="5" fillId="0" borderId="35" xfId="82" applyNumberFormat="1" applyBorder="1">
      <alignment horizontal="left" vertical="center"/>
      <protection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2" fillId="0" borderId="55" xfId="0" applyFont="1" applyBorder="1" applyAlignment="1">
      <alignment horizontal="right"/>
    </xf>
    <xf numFmtId="0" fontId="0" fillId="0" borderId="56" xfId="0" applyBorder="1" applyAlignment="1">
      <alignment/>
    </xf>
    <xf numFmtId="0" fontId="0" fillId="0" borderId="52" xfId="0" applyBorder="1" applyAlignment="1">
      <alignment/>
    </xf>
    <xf numFmtId="0" fontId="8" fillId="0" borderId="57" xfId="71" applyFont="1" applyBorder="1" applyAlignment="1">
      <alignment horizontal="center" vertical="center"/>
      <protection/>
    </xf>
    <xf numFmtId="0" fontId="8" fillId="0" borderId="39" xfId="71" applyFont="1" applyBorder="1" applyAlignment="1">
      <alignment horizontal="center" vertical="center"/>
      <protection/>
    </xf>
    <xf numFmtId="0" fontId="8" fillId="0" borderId="58" xfId="71" applyFont="1" applyBorder="1" applyAlignment="1">
      <alignment horizontal="center" vertical="center"/>
      <protection/>
    </xf>
    <xf numFmtId="0" fontId="8" fillId="0" borderId="20" xfId="71" applyFont="1" applyBorder="1" applyAlignment="1">
      <alignment horizontal="center" vertical="center"/>
      <protection/>
    </xf>
    <xf numFmtId="0" fontId="5" fillId="0" borderId="19" xfId="82" applyNumberFormat="1" applyBorder="1">
      <alignment horizontal="left" vertical="center"/>
      <protection/>
    </xf>
    <xf numFmtId="0" fontId="5" fillId="0" borderId="21" xfId="82" applyNumberFormat="1" applyBorder="1">
      <alignment horizontal="left" vertical="center"/>
      <protection/>
    </xf>
    <xf numFmtId="0" fontId="5" fillId="0" borderId="55" xfId="82" applyNumberFormat="1" applyBorder="1">
      <alignment horizontal="left" vertical="center"/>
      <protection/>
    </xf>
    <xf numFmtId="0" fontId="5" fillId="0" borderId="3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1" fillId="0" borderId="51" xfId="71" applyBorder="1" applyAlignment="1">
      <alignment horizontal="center" vertical="center"/>
      <protection/>
    </xf>
    <xf numFmtId="0" fontId="11" fillId="0" borderId="55" xfId="71" applyBorder="1" applyAlignment="1">
      <alignment horizontal="center" vertical="center"/>
      <protection/>
    </xf>
    <xf numFmtId="0" fontId="12" fillId="0" borderId="51" xfId="82" applyNumberFormat="1" applyFont="1" applyBorder="1">
      <alignment horizontal="left" vertical="center"/>
      <protection/>
    </xf>
    <xf numFmtId="0" fontId="12" fillId="0" borderId="55" xfId="82" applyNumberFormat="1" applyFont="1" applyBorder="1">
      <alignment horizontal="left" vertical="center"/>
      <protection/>
    </xf>
    <xf numFmtId="0" fontId="5" fillId="0" borderId="53" xfId="82" applyNumberFormat="1" applyBorder="1">
      <alignment horizontal="left" vertical="center"/>
      <protection/>
    </xf>
    <xf numFmtId="0" fontId="5" fillId="0" borderId="54" xfId="82" applyNumberFormat="1" applyBorder="1">
      <alignment horizontal="left" vertical="center"/>
      <protection/>
    </xf>
    <xf numFmtId="0" fontId="5" fillId="0" borderId="27" xfId="82" applyNumberFormat="1" applyBorder="1">
      <alignment horizontal="left" vertical="center"/>
      <protection/>
    </xf>
    <xf numFmtId="0" fontId="13" fillId="5" borderId="62" xfId="0" applyFont="1" applyFill="1" applyBorder="1" applyAlignment="1" applyProtection="1">
      <alignment horizontal="center" vertical="center"/>
      <protection locked="0"/>
    </xf>
    <xf numFmtId="0" fontId="13" fillId="5" borderId="63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2" xfId="0" applyBorder="1" applyAlignment="1">
      <alignment vertical="center"/>
    </xf>
    <xf numFmtId="0" fontId="14" fillId="5" borderId="62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5" fillId="0" borderId="26" xfId="82" applyNumberFormat="1" applyBorder="1">
      <alignment horizontal="left" vertical="center"/>
      <protection/>
    </xf>
    <xf numFmtId="0" fontId="11" fillId="0" borderId="37" xfId="71" applyBorder="1" applyAlignment="1">
      <alignment horizontal="center" vertical="center"/>
      <protection/>
    </xf>
    <xf numFmtId="3" fontId="5" fillId="0" borderId="35" xfId="50" applyBorder="1">
      <alignment vertical="center"/>
      <protection/>
    </xf>
    <xf numFmtId="0" fontId="8" fillId="0" borderId="67" xfId="0" applyFont="1" applyBorder="1" applyAlignment="1">
      <alignment/>
    </xf>
    <xf numFmtId="0" fontId="8" fillId="0" borderId="68" xfId="0" applyFont="1" applyBorder="1" applyAlignment="1">
      <alignment/>
    </xf>
    <xf numFmtId="0" fontId="8" fillId="0" borderId="24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13" xfId="0" applyFont="1" applyBorder="1" applyAlignment="1">
      <alignment/>
    </xf>
    <xf numFmtId="0" fontId="8" fillId="0" borderId="70" xfId="0" applyFont="1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1" fillId="0" borderId="35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35" xfId="71" applyBorder="1">
      <alignment horizontal="left" vertical="center"/>
      <protection/>
    </xf>
    <xf numFmtId="0" fontId="11" fillId="0" borderId="35" xfId="71" applyFont="1" applyBorder="1">
      <alignment horizontal="left" vertical="center"/>
      <protection/>
    </xf>
    <xf numFmtId="0" fontId="14" fillId="5" borderId="72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14" fillId="5" borderId="73" xfId="0" applyFont="1" applyFill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74" xfId="0" applyFont="1" applyBorder="1" applyAlignment="1">
      <alignment/>
    </xf>
    <xf numFmtId="0" fontId="5" fillId="0" borderId="65" xfId="82" applyNumberFormat="1" applyBorder="1">
      <alignment horizontal="left" vertical="center"/>
      <protection/>
    </xf>
    <xf numFmtId="0" fontId="5" fillId="0" borderId="0" xfId="82" applyNumberFormat="1" applyBorder="1">
      <alignment horizontal="left" vertical="center"/>
      <protection/>
    </xf>
    <xf numFmtId="0" fontId="5" fillId="0" borderId="13" xfId="82" applyNumberFormat="1" applyBorder="1">
      <alignment horizontal="left" vertical="center"/>
      <protection/>
    </xf>
    <xf numFmtId="0" fontId="11" fillId="0" borderId="65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37" xfId="0" applyFont="1" applyBorder="1" applyAlignment="1">
      <alignment/>
    </xf>
    <xf numFmtId="0" fontId="12" fillId="0" borderId="25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5" fillId="0" borderId="75" xfId="82" applyNumberFormat="1" applyBorder="1">
      <alignment horizontal="left" vertical="center"/>
      <protection/>
    </xf>
    <xf numFmtId="0" fontId="5" fillId="0" borderId="17" xfId="82" applyNumberFormat="1" applyBorder="1">
      <alignment horizontal="left" vertical="center"/>
      <protection/>
    </xf>
    <xf numFmtId="0" fontId="5" fillId="0" borderId="76" xfId="82" applyNumberFormat="1" applyBorder="1">
      <alignment horizontal="left" vertical="center"/>
      <protection/>
    </xf>
    <xf numFmtId="0" fontId="12" fillId="0" borderId="69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3" fontId="5" fillId="0" borderId="44" xfId="50" applyBorder="1">
      <alignment vertical="center"/>
      <protection/>
    </xf>
    <xf numFmtId="0" fontId="11" fillId="0" borderId="44" xfId="71" applyFont="1" applyBorder="1">
      <alignment horizontal="left" vertical="center"/>
      <protection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8" xfId="0" applyFont="1" applyBorder="1" applyAlignment="1" applyProtection="1">
      <alignment/>
      <protection locked="0"/>
    </xf>
    <xf numFmtId="0" fontId="0" fillId="0" borderId="68" xfId="0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58" xfId="82" applyNumberFormat="1" applyFont="1" applyBorder="1">
      <alignment horizontal="left" vertical="center"/>
      <protection/>
    </xf>
  </cellXfs>
  <cellStyles count="77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enaJednPolozky" xfId="42"/>
    <cellStyle name="CenaPolozkyCelk" xfId="43"/>
    <cellStyle name="CenaPolozkyHZSCelk" xfId="44"/>
    <cellStyle name="CisloOddilu" xfId="45"/>
    <cellStyle name="CisloPolozky" xfId="46"/>
    <cellStyle name="CisloSpecif" xfId="47"/>
    <cellStyle name="Comma" xfId="48"/>
    <cellStyle name="Comma [0]" xfId="49"/>
    <cellStyle name="Čísla v krycím listu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motnJednPolozky" xfId="57"/>
    <cellStyle name="HmotnPolozkyCelk" xfId="58"/>
    <cellStyle name="Check Cell" xfId="59"/>
    <cellStyle name="Input" xfId="60"/>
    <cellStyle name="Linked Cell" xfId="61"/>
    <cellStyle name="Currency" xfId="62"/>
    <cellStyle name="MJPolozky" xfId="63"/>
    <cellStyle name="MnozstviPolozky" xfId="64"/>
    <cellStyle name="NazevOddilu" xfId="65"/>
    <cellStyle name="NazevPolozky" xfId="66"/>
    <cellStyle name="NazevSouctuOddilu" xfId="67"/>
    <cellStyle name="Neutral" xfId="68"/>
    <cellStyle name="Note" xfId="69"/>
    <cellStyle name="Output" xfId="70"/>
    <cellStyle name="Pevné texty v krycím listu" xfId="71"/>
    <cellStyle name="PoradCisloPolozky" xfId="72"/>
    <cellStyle name="PorizovaniSkutecnosti" xfId="73"/>
    <cellStyle name="Percent" xfId="74"/>
    <cellStyle name="ProcentoPrirazPol" xfId="75"/>
    <cellStyle name="RekapCisloOdd" xfId="76"/>
    <cellStyle name="RekapNazOdd" xfId="77"/>
    <cellStyle name="RekapOddiluSoucet" xfId="78"/>
    <cellStyle name="RekapTonaz" xfId="79"/>
    <cellStyle name="SoucetHmotOddilu" xfId="80"/>
    <cellStyle name="SoucetMontaziOddilu" xfId="81"/>
    <cellStyle name="Text v krycím listu" xfId="82"/>
    <cellStyle name="Title" xfId="83"/>
    <cellStyle name="TonazSute" xfId="84"/>
    <cellStyle name="Total" xfId="85"/>
    <cellStyle name="VykazPolozka" xfId="86"/>
    <cellStyle name="VykazPorCisPolozky" xfId="87"/>
    <cellStyle name="VykazVzorec" xfId="88"/>
    <cellStyle name="VypocetSkutecnosti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">
      <selection activeCell="C5" sqref="C5:K5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63" t="s">
        <v>66</v>
      </c>
      <c r="B1" s="164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5.75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1" ht="15.75" customHeigh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15.75" customHeight="1" thickBot="1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2"/>
    </row>
    <row r="5" spans="1:11" ht="15.75" customHeight="1">
      <c r="A5" s="97" t="s">
        <v>38</v>
      </c>
      <c r="B5" s="98"/>
      <c r="C5" s="240" t="s">
        <v>256</v>
      </c>
      <c r="D5" s="149"/>
      <c r="E5" s="149"/>
      <c r="F5" s="149"/>
      <c r="G5" s="149"/>
      <c r="H5" s="149"/>
      <c r="I5" s="149"/>
      <c r="J5" s="149"/>
      <c r="K5" s="150"/>
    </row>
    <row r="6" spans="1:11" ht="15.75" customHeight="1">
      <c r="A6" s="93" t="s">
        <v>39</v>
      </c>
      <c r="B6" s="94"/>
      <c r="C6" s="136" t="s">
        <v>85</v>
      </c>
      <c r="D6" s="137"/>
      <c r="E6" s="137"/>
      <c r="F6" s="137"/>
      <c r="G6" s="137"/>
      <c r="H6" s="137"/>
      <c r="I6" s="137"/>
      <c r="J6" s="137"/>
      <c r="K6" s="151"/>
    </row>
    <row r="7" spans="1:11" ht="15.75" customHeight="1">
      <c r="A7" s="143"/>
      <c r="B7" s="144"/>
      <c r="C7" s="144"/>
      <c r="D7" s="144"/>
      <c r="E7" s="144"/>
      <c r="F7" s="144"/>
      <c r="G7" s="144"/>
      <c r="H7" s="156" t="s">
        <v>53</v>
      </c>
      <c r="I7" s="177"/>
      <c r="J7" s="156" t="s">
        <v>54</v>
      </c>
      <c r="K7" s="157"/>
    </row>
    <row r="8" spans="1:11" ht="15.75" customHeight="1">
      <c r="A8" s="93" t="s">
        <v>40</v>
      </c>
      <c r="B8" s="94"/>
      <c r="C8" s="136" t="s">
        <v>251</v>
      </c>
      <c r="D8" s="137"/>
      <c r="E8" s="137"/>
      <c r="F8" s="137"/>
      <c r="G8" s="138"/>
      <c r="H8" s="136"/>
      <c r="I8" s="138"/>
      <c r="J8" s="158"/>
      <c r="K8" s="159"/>
    </row>
    <row r="9" spans="1:11" ht="15.75" customHeight="1">
      <c r="A9" s="93" t="s">
        <v>41</v>
      </c>
      <c r="B9" s="94"/>
      <c r="C9" s="136" t="s">
        <v>252</v>
      </c>
      <c r="D9" s="137"/>
      <c r="E9" s="137"/>
      <c r="F9" s="137"/>
      <c r="G9" s="138"/>
      <c r="H9" s="136"/>
      <c r="I9" s="138"/>
      <c r="J9" s="158"/>
      <c r="K9" s="159"/>
    </row>
    <row r="10" spans="1:11" ht="15.75" customHeight="1">
      <c r="A10" s="93" t="s">
        <v>42</v>
      </c>
      <c r="B10" s="94"/>
      <c r="C10" s="136"/>
      <c r="D10" s="137"/>
      <c r="E10" s="137"/>
      <c r="F10" s="137"/>
      <c r="G10" s="138"/>
      <c r="H10" s="136"/>
      <c r="I10" s="138"/>
      <c r="J10" s="158"/>
      <c r="K10" s="159"/>
    </row>
    <row r="11" spans="1:11" ht="15.75" customHeight="1">
      <c r="A11" s="93" t="s">
        <v>43</v>
      </c>
      <c r="B11" s="94"/>
      <c r="C11" s="136"/>
      <c r="D11" s="137"/>
      <c r="E11" s="137"/>
      <c r="F11" s="137"/>
      <c r="G11" s="138"/>
      <c r="H11" s="136"/>
      <c r="I11" s="138"/>
      <c r="J11" s="158"/>
      <c r="K11" s="159"/>
    </row>
    <row r="12" spans="1:11" ht="15.75" customHeight="1">
      <c r="A12" s="93" t="s">
        <v>44</v>
      </c>
      <c r="B12" s="94"/>
      <c r="C12" s="136"/>
      <c r="D12" s="137"/>
      <c r="E12" s="137"/>
      <c r="F12" s="137"/>
      <c r="G12" s="138"/>
      <c r="H12" s="136"/>
      <c r="I12" s="138"/>
      <c r="J12" s="158"/>
      <c r="K12" s="159"/>
    </row>
    <row r="13" spans="1:11" ht="15.75" customHeight="1">
      <c r="A13" s="93" t="s">
        <v>45</v>
      </c>
      <c r="B13" s="94"/>
      <c r="C13" s="136"/>
      <c r="D13" s="137"/>
      <c r="E13" s="137"/>
      <c r="F13" s="137"/>
      <c r="G13" s="138"/>
      <c r="H13" s="136"/>
      <c r="I13" s="138"/>
      <c r="J13" s="158"/>
      <c r="K13" s="159"/>
    </row>
    <row r="14" spans="1:11" ht="15.75" customHeight="1">
      <c r="A14" s="93" t="s">
        <v>46</v>
      </c>
      <c r="B14" s="94"/>
      <c r="C14" s="136"/>
      <c r="D14" s="137"/>
      <c r="E14" s="137"/>
      <c r="F14" s="137"/>
      <c r="G14" s="138"/>
      <c r="H14" s="136"/>
      <c r="I14" s="138"/>
      <c r="J14" s="158"/>
      <c r="K14" s="159"/>
    </row>
    <row r="15" spans="1:11" ht="15.75" customHeight="1">
      <c r="A15" s="93" t="s">
        <v>47</v>
      </c>
      <c r="B15" s="94"/>
      <c r="C15" s="136"/>
      <c r="D15" s="138"/>
      <c r="E15" s="81" t="s">
        <v>52</v>
      </c>
      <c r="F15" s="178">
        <v>0</v>
      </c>
      <c r="G15" s="178"/>
      <c r="H15" s="195" t="s">
        <v>81</v>
      </c>
      <c r="I15" s="195"/>
      <c r="J15" s="178">
        <v>0</v>
      </c>
      <c r="K15" s="230"/>
    </row>
    <row r="16" spans="1:11" ht="15.75" customHeight="1">
      <c r="A16" s="93" t="s">
        <v>48</v>
      </c>
      <c r="B16" s="94"/>
      <c r="C16" s="136"/>
      <c r="D16" s="138"/>
      <c r="E16" s="81" t="s">
        <v>51</v>
      </c>
      <c r="F16" s="139"/>
      <c r="G16" s="139"/>
      <c r="H16" s="196" t="s">
        <v>80</v>
      </c>
      <c r="I16" s="196"/>
      <c r="J16" s="196" t="s">
        <v>250</v>
      </c>
      <c r="K16" s="231"/>
    </row>
    <row r="17" spans="1:11" ht="15.75" customHeight="1" thickBot="1">
      <c r="A17" s="95" t="s">
        <v>49</v>
      </c>
      <c r="B17" s="96"/>
      <c r="C17" s="160"/>
      <c r="D17" s="176"/>
      <c r="E17" s="82" t="s">
        <v>50</v>
      </c>
      <c r="F17" s="160"/>
      <c r="G17" s="176"/>
      <c r="H17" s="160"/>
      <c r="I17" s="161"/>
      <c r="J17" s="161"/>
      <c r="K17" s="162"/>
    </row>
    <row r="18" spans="1:11" ht="21" customHeight="1" thickBot="1">
      <c r="A18" s="173" t="s">
        <v>55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5"/>
    </row>
    <row r="19" spans="1:11" ht="21.75" customHeight="1" thickBot="1">
      <c r="A19" s="127" t="s">
        <v>56</v>
      </c>
      <c r="B19" s="152"/>
      <c r="C19" s="152"/>
      <c r="D19" s="152"/>
      <c r="E19" s="153"/>
      <c r="F19" s="72"/>
      <c r="G19" s="154" t="s">
        <v>57</v>
      </c>
      <c r="H19" s="152"/>
      <c r="I19" s="152"/>
      <c r="J19" s="152"/>
      <c r="K19" s="155"/>
    </row>
    <row r="20" spans="1:11" ht="15.75" customHeight="1">
      <c r="A20" s="70">
        <v>1</v>
      </c>
      <c r="B20" s="128" t="s">
        <v>58</v>
      </c>
      <c r="C20" s="129"/>
      <c r="D20" s="99" t="s">
        <v>34</v>
      </c>
      <c r="E20" s="83"/>
      <c r="F20" s="71">
        <v>13</v>
      </c>
      <c r="G20" s="224"/>
      <c r="H20" s="225"/>
      <c r="I20" s="225"/>
      <c r="J20" s="226"/>
      <c r="K20" s="87"/>
    </row>
    <row r="21" spans="1:11" ht="15.75" customHeight="1">
      <c r="A21" s="67">
        <v>2</v>
      </c>
      <c r="B21" s="147"/>
      <c r="C21" s="148"/>
      <c r="D21" s="81" t="s">
        <v>35</v>
      </c>
      <c r="E21" s="84"/>
      <c r="F21" s="68">
        <v>14</v>
      </c>
      <c r="G21" s="136"/>
      <c r="H21" s="137"/>
      <c r="I21" s="137"/>
      <c r="J21" s="138"/>
      <c r="K21" s="88"/>
    </row>
    <row r="22" spans="1:11" ht="15.75" customHeight="1">
      <c r="A22" s="67">
        <v>3</v>
      </c>
      <c r="B22" s="145" t="s">
        <v>59</v>
      </c>
      <c r="C22" s="146"/>
      <c r="D22" s="81" t="s">
        <v>60</v>
      </c>
      <c r="E22" s="84"/>
      <c r="F22" s="68">
        <v>15</v>
      </c>
      <c r="G22" s="136"/>
      <c r="H22" s="137"/>
      <c r="I22" s="137"/>
      <c r="J22" s="138"/>
      <c r="K22" s="88"/>
    </row>
    <row r="23" spans="1:11" ht="15.75" customHeight="1" thickBot="1">
      <c r="A23" s="67">
        <v>4</v>
      </c>
      <c r="B23" s="147"/>
      <c r="C23" s="148"/>
      <c r="D23" s="81" t="s">
        <v>61</v>
      </c>
      <c r="E23" s="85"/>
      <c r="F23" s="69">
        <v>16</v>
      </c>
      <c r="G23" s="136"/>
      <c r="H23" s="137"/>
      <c r="I23" s="137"/>
      <c r="J23" s="138"/>
      <c r="K23" s="88"/>
    </row>
    <row r="24" spans="1:11" ht="15.75" customHeight="1" thickBot="1">
      <c r="A24" s="67">
        <v>5</v>
      </c>
      <c r="B24" s="140" t="s">
        <v>67</v>
      </c>
      <c r="C24" s="141"/>
      <c r="D24" s="142"/>
      <c r="E24" s="86"/>
      <c r="F24" s="73">
        <v>17</v>
      </c>
      <c r="G24" s="136"/>
      <c r="H24" s="137"/>
      <c r="I24" s="137"/>
      <c r="J24" s="138"/>
      <c r="K24" s="88"/>
    </row>
    <row r="25" spans="1:11" ht="15.75" customHeight="1">
      <c r="A25" s="67">
        <v>6</v>
      </c>
      <c r="B25" s="130" t="s">
        <v>68</v>
      </c>
      <c r="C25" s="131"/>
      <c r="D25" s="132"/>
      <c r="E25" s="83"/>
      <c r="F25" s="69">
        <v>18</v>
      </c>
      <c r="G25" s="136"/>
      <c r="H25" s="137"/>
      <c r="I25" s="137"/>
      <c r="J25" s="138"/>
      <c r="K25" s="88"/>
    </row>
    <row r="26" spans="1:11" ht="15.75" customHeight="1" thickBot="1">
      <c r="A26" s="67">
        <v>7</v>
      </c>
      <c r="B26" s="130" t="s">
        <v>69</v>
      </c>
      <c r="C26" s="131"/>
      <c r="D26" s="132"/>
      <c r="E26" s="85"/>
      <c r="F26" s="69">
        <v>19</v>
      </c>
      <c r="G26" s="136"/>
      <c r="H26" s="137"/>
      <c r="I26" s="137"/>
      <c r="J26" s="138"/>
      <c r="K26" s="88"/>
    </row>
    <row r="27" spans="1:11" ht="15.75" customHeight="1" thickBot="1">
      <c r="A27" s="67">
        <v>8</v>
      </c>
      <c r="B27" s="140" t="s">
        <v>70</v>
      </c>
      <c r="C27" s="141"/>
      <c r="D27" s="142"/>
      <c r="E27" s="86"/>
      <c r="F27" s="73">
        <v>20</v>
      </c>
      <c r="G27" s="136"/>
      <c r="H27" s="137"/>
      <c r="I27" s="137"/>
      <c r="J27" s="138"/>
      <c r="K27" s="88"/>
    </row>
    <row r="28" spans="1:11" ht="15.75" customHeight="1">
      <c r="A28" s="67">
        <v>9</v>
      </c>
      <c r="B28" s="130" t="s">
        <v>71</v>
      </c>
      <c r="C28" s="131"/>
      <c r="D28" s="132"/>
      <c r="E28" s="83"/>
      <c r="F28" s="69">
        <v>21</v>
      </c>
      <c r="G28" s="136"/>
      <c r="H28" s="137"/>
      <c r="I28" s="137"/>
      <c r="J28" s="138"/>
      <c r="K28" s="88"/>
    </row>
    <row r="29" spans="1:11" ht="15.75" customHeight="1">
      <c r="A29" s="67">
        <v>10</v>
      </c>
      <c r="B29" s="130" t="s">
        <v>72</v>
      </c>
      <c r="C29" s="131"/>
      <c r="D29" s="132"/>
      <c r="E29" s="84"/>
      <c r="F29" s="69">
        <v>22</v>
      </c>
      <c r="G29" s="136"/>
      <c r="H29" s="137"/>
      <c r="I29" s="137"/>
      <c r="J29" s="138"/>
      <c r="K29" s="88"/>
    </row>
    <row r="30" spans="1:11" ht="15.75" customHeight="1" thickBot="1">
      <c r="A30" s="67">
        <v>11</v>
      </c>
      <c r="B30" s="130" t="s">
        <v>73</v>
      </c>
      <c r="C30" s="131"/>
      <c r="D30" s="132"/>
      <c r="E30" s="85"/>
      <c r="F30" s="69">
        <v>23</v>
      </c>
      <c r="G30" s="136"/>
      <c r="H30" s="137"/>
      <c r="I30" s="137"/>
      <c r="J30" s="138"/>
      <c r="K30" s="88"/>
    </row>
    <row r="31" spans="1:11" ht="15.75" customHeight="1" thickBot="1">
      <c r="A31" s="76">
        <v>12</v>
      </c>
      <c r="B31" s="140" t="s">
        <v>74</v>
      </c>
      <c r="C31" s="141"/>
      <c r="D31" s="142"/>
      <c r="E31" s="92"/>
      <c r="F31" s="77">
        <v>24</v>
      </c>
      <c r="G31" s="139"/>
      <c r="H31" s="139"/>
      <c r="I31" s="139"/>
      <c r="J31" s="139"/>
      <c r="K31" s="89"/>
    </row>
    <row r="32" spans="1:11" ht="15.75" customHeight="1" thickBot="1">
      <c r="A32" s="78"/>
      <c r="B32" s="133"/>
      <c r="C32" s="134"/>
      <c r="D32" s="135"/>
      <c r="E32" s="80"/>
      <c r="F32" s="79">
        <v>25</v>
      </c>
      <c r="G32" s="227" t="s">
        <v>75</v>
      </c>
      <c r="H32" s="228"/>
      <c r="I32" s="228"/>
      <c r="J32" s="102"/>
      <c r="K32" s="90"/>
    </row>
    <row r="33" spans="1:11" ht="15.75" customHeight="1" thickBot="1">
      <c r="A33" s="187"/>
      <c r="B33" s="188"/>
      <c r="C33" s="188"/>
      <c r="D33" s="188"/>
      <c r="E33" s="188"/>
      <c r="F33" s="197" t="s">
        <v>62</v>
      </c>
      <c r="G33" s="198"/>
      <c r="H33" s="198"/>
      <c r="I33" s="198"/>
      <c r="J33" s="199"/>
      <c r="K33" s="200"/>
    </row>
    <row r="34" spans="1:11" ht="15.75" customHeight="1" thickBot="1">
      <c r="A34" s="187"/>
      <c r="B34" s="188"/>
      <c r="C34" s="188"/>
      <c r="D34" s="188"/>
      <c r="E34" s="188"/>
      <c r="F34" s="74">
        <v>26</v>
      </c>
      <c r="G34" s="229" t="s">
        <v>76</v>
      </c>
      <c r="H34" s="229"/>
      <c r="I34" s="229"/>
      <c r="J34" s="140"/>
      <c r="K34" s="92"/>
    </row>
    <row r="35" spans="1:11" ht="15.75" customHeight="1">
      <c r="A35" s="187"/>
      <c r="B35" s="188"/>
      <c r="C35" s="188"/>
      <c r="D35" s="188"/>
      <c r="E35" s="188"/>
      <c r="F35" s="74">
        <v>27</v>
      </c>
      <c r="G35" s="195" t="s">
        <v>253</v>
      </c>
      <c r="H35" s="195"/>
      <c r="I35" s="195"/>
      <c r="J35" s="195"/>
      <c r="K35" s="103"/>
    </row>
    <row r="36" spans="1:11" ht="15.75" customHeight="1">
      <c r="A36" s="187"/>
      <c r="B36" s="188"/>
      <c r="C36" s="188"/>
      <c r="D36" s="188"/>
      <c r="E36" s="188"/>
      <c r="F36" s="74">
        <v>28</v>
      </c>
      <c r="G36" s="196" t="s">
        <v>255</v>
      </c>
      <c r="H36" s="195"/>
      <c r="I36" s="195"/>
      <c r="J36" s="195"/>
      <c r="K36" s="104"/>
    </row>
    <row r="37" spans="1:11" ht="15.75" customHeight="1" thickBot="1">
      <c r="A37" s="187"/>
      <c r="B37" s="188"/>
      <c r="C37" s="188"/>
      <c r="D37" s="188"/>
      <c r="E37" s="188"/>
      <c r="F37" s="74">
        <v>29</v>
      </c>
      <c r="G37" s="196" t="s">
        <v>254</v>
      </c>
      <c r="H37" s="195"/>
      <c r="I37" s="195"/>
      <c r="J37" s="195"/>
      <c r="K37" s="104"/>
    </row>
    <row r="38" spans="1:11" ht="15.75" customHeight="1" thickBot="1">
      <c r="A38" s="187"/>
      <c r="B38" s="188"/>
      <c r="C38" s="188"/>
      <c r="D38" s="188"/>
      <c r="E38" s="188"/>
      <c r="F38" s="75">
        <v>30</v>
      </c>
      <c r="G38" s="222" t="s">
        <v>82</v>
      </c>
      <c r="H38" s="222"/>
      <c r="I38" s="222"/>
      <c r="J38" s="223"/>
      <c r="K38" s="92"/>
    </row>
    <row r="39" spans="1:11" ht="15.75" customHeight="1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1"/>
    </row>
    <row r="40" spans="1:11" ht="15.75" customHeight="1">
      <c r="A40" s="100"/>
      <c r="B40" s="101"/>
      <c r="C40" s="91"/>
      <c r="D40" s="182"/>
      <c r="E40" s="183"/>
      <c r="F40" s="219" t="s">
        <v>77</v>
      </c>
      <c r="G40" s="220"/>
      <c r="H40" s="221"/>
      <c r="I40" s="192" t="s">
        <v>85</v>
      </c>
      <c r="J40" s="193"/>
      <c r="K40" s="194"/>
    </row>
    <row r="41" spans="1:11" ht="15.75" customHeight="1">
      <c r="A41" s="207"/>
      <c r="B41" s="208"/>
      <c r="C41" s="209"/>
      <c r="D41" s="184"/>
      <c r="E41" s="185"/>
      <c r="F41" s="219" t="s">
        <v>78</v>
      </c>
      <c r="G41" s="220"/>
      <c r="H41" s="221"/>
      <c r="I41" s="192">
        <v>703</v>
      </c>
      <c r="J41" s="193"/>
      <c r="K41" s="194"/>
    </row>
    <row r="42" spans="1:11" ht="15.75" customHeight="1">
      <c r="A42" s="210"/>
      <c r="B42" s="211"/>
      <c r="C42" s="212"/>
      <c r="D42" s="184"/>
      <c r="E42" s="185"/>
      <c r="F42" s="219" t="s">
        <v>79</v>
      </c>
      <c r="G42" s="220"/>
      <c r="H42" s="221"/>
      <c r="I42" s="201"/>
      <c r="J42" s="202"/>
      <c r="K42" s="203"/>
    </row>
    <row r="43" spans="1:11" ht="15.75" customHeight="1">
      <c r="A43" s="213"/>
      <c r="B43" s="214"/>
      <c r="C43" s="215"/>
      <c r="D43" s="184"/>
      <c r="E43" s="185"/>
      <c r="F43" s="219"/>
      <c r="G43" s="220"/>
      <c r="H43" s="221"/>
      <c r="I43" s="192"/>
      <c r="J43" s="193"/>
      <c r="K43" s="194"/>
    </row>
    <row r="44" spans="1:11" ht="15.75" customHeight="1" thickBot="1">
      <c r="A44" s="179" t="s">
        <v>63</v>
      </c>
      <c r="B44" s="180"/>
      <c r="C44" s="181"/>
      <c r="D44" s="186" t="s">
        <v>64</v>
      </c>
      <c r="E44" s="181"/>
      <c r="F44" s="216" t="s">
        <v>65</v>
      </c>
      <c r="G44" s="217"/>
      <c r="H44" s="218"/>
      <c r="I44" s="204"/>
      <c r="J44" s="205"/>
      <c r="K44" s="206"/>
    </row>
  </sheetData>
  <sheetProtection/>
  <mergeCells count="88">
    <mergeCell ref="J14:K14"/>
    <mergeCell ref="H13:I13"/>
    <mergeCell ref="H14:I14"/>
    <mergeCell ref="H16:I16"/>
    <mergeCell ref="J15:K15"/>
    <mergeCell ref="J16:K16"/>
    <mergeCell ref="H15:I15"/>
    <mergeCell ref="G21:J21"/>
    <mergeCell ref="G22:J22"/>
    <mergeCell ref="G23:J23"/>
    <mergeCell ref="G32:I32"/>
    <mergeCell ref="G26:J26"/>
    <mergeCell ref="G27:J27"/>
    <mergeCell ref="G28:J28"/>
    <mergeCell ref="G25:J25"/>
    <mergeCell ref="G24:J24"/>
    <mergeCell ref="A41:C41"/>
    <mergeCell ref="A42:C43"/>
    <mergeCell ref="F44:H44"/>
    <mergeCell ref="F42:H42"/>
    <mergeCell ref="F43:H43"/>
    <mergeCell ref="F41:H41"/>
    <mergeCell ref="G37:J37"/>
    <mergeCell ref="F33:K33"/>
    <mergeCell ref="I42:K42"/>
    <mergeCell ref="I44:K44"/>
    <mergeCell ref="I43:K43"/>
    <mergeCell ref="I41:K41"/>
    <mergeCell ref="G38:J38"/>
    <mergeCell ref="F40:H40"/>
    <mergeCell ref="G36:J36"/>
    <mergeCell ref="G34:J34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H9:I9"/>
    <mergeCell ref="H10:I10"/>
    <mergeCell ref="H11:I11"/>
    <mergeCell ref="H12:I12"/>
    <mergeCell ref="H17:K17"/>
    <mergeCell ref="J12:K12"/>
    <mergeCell ref="J13:K13"/>
    <mergeCell ref="A1:K4"/>
    <mergeCell ref="F17:G17"/>
    <mergeCell ref="C14:G14"/>
    <mergeCell ref="C16:D16"/>
    <mergeCell ref="C17:D17"/>
    <mergeCell ref="H7:I7"/>
    <mergeCell ref="H8:I8"/>
    <mergeCell ref="B24:D24"/>
    <mergeCell ref="C5:K5"/>
    <mergeCell ref="C6:K6"/>
    <mergeCell ref="B20:C21"/>
    <mergeCell ref="A19:E19"/>
    <mergeCell ref="G19:K19"/>
    <mergeCell ref="J7:K7"/>
    <mergeCell ref="J8:K8"/>
    <mergeCell ref="J9:K9"/>
    <mergeCell ref="J10:K10"/>
    <mergeCell ref="C11:G11"/>
    <mergeCell ref="C12:G12"/>
    <mergeCell ref="C13:G13"/>
    <mergeCell ref="B22:C23"/>
    <mergeCell ref="A18:K18"/>
    <mergeCell ref="C15:D15"/>
    <mergeCell ref="F15:G15"/>
    <mergeCell ref="F16:G16"/>
    <mergeCell ref="J11:K11"/>
    <mergeCell ref="G20:J20"/>
    <mergeCell ref="A7:G7"/>
    <mergeCell ref="C8:G8"/>
    <mergeCell ref="C9:G9"/>
    <mergeCell ref="C10:G10"/>
    <mergeCell ref="G30:J30"/>
    <mergeCell ref="G31:J31"/>
    <mergeCell ref="G29:J29"/>
    <mergeCell ref="B31:D31"/>
    <mergeCell ref="B28:D28"/>
    <mergeCell ref="B29:D29"/>
    <mergeCell ref="B30:D30"/>
    <mergeCell ref="B32:D32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88"/>
  <sheetViews>
    <sheetView zoomScalePageLayoutView="0" workbookViewId="0" topLeftCell="A1">
      <selection activeCell="H11" sqref="H11:K274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232"/>
      <c r="H1" s="233"/>
      <c r="I1" s="233"/>
      <c r="J1" s="233"/>
      <c r="K1" s="233"/>
    </row>
    <row r="2" spans="1:11" ht="12.75">
      <c r="A2" s="5" t="s">
        <v>30</v>
      </c>
      <c r="B2" s="5"/>
      <c r="C2" s="6" t="s">
        <v>84</v>
      </c>
      <c r="D2" s="7"/>
      <c r="E2" s="7"/>
      <c r="F2" s="6"/>
      <c r="G2" s="8" t="s">
        <v>28</v>
      </c>
      <c r="H2" s="234" t="s">
        <v>83</v>
      </c>
      <c r="I2" s="234"/>
      <c r="J2" s="234"/>
      <c r="K2" s="234"/>
    </row>
    <row r="3" spans="1:11" ht="12.75">
      <c r="A3" s="5" t="s">
        <v>27</v>
      </c>
      <c r="B3" s="5"/>
      <c r="C3" s="9" t="s">
        <v>85</v>
      </c>
      <c r="D3" s="7"/>
      <c r="E3" s="7"/>
      <c r="F3" s="6"/>
      <c r="G3" s="8" t="s">
        <v>29</v>
      </c>
      <c r="H3" s="235" t="s">
        <v>85</v>
      </c>
      <c r="I3" s="235"/>
      <c r="J3" s="235"/>
      <c r="K3" s="235"/>
    </row>
    <row r="4" spans="1:11" ht="13.5" thickBot="1">
      <c r="A4" s="5" t="s">
        <v>1</v>
      </c>
      <c r="B4" s="5"/>
      <c r="C4" s="10">
        <v>41649</v>
      </c>
      <c r="D4" s="5"/>
      <c r="E4" s="5" t="s">
        <v>2</v>
      </c>
      <c r="F4" s="11"/>
      <c r="G4" s="12">
        <f>C4</f>
        <v>41649</v>
      </c>
      <c r="H4" s="236"/>
      <c r="I4" s="237"/>
      <c r="J4" s="237"/>
      <c r="K4" s="237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86</v>
      </c>
      <c r="C9" s="106" t="s">
        <v>87</v>
      </c>
    </row>
    <row r="11" spans="1:11" ht="12.75">
      <c r="A11" s="116">
        <v>1</v>
      </c>
      <c r="B11" s="117" t="s">
        <v>88</v>
      </c>
      <c r="C11" s="109" t="s">
        <v>89</v>
      </c>
      <c r="D11" s="110" t="s">
        <v>90</v>
      </c>
      <c r="E11" s="111">
        <v>1.14</v>
      </c>
      <c r="F11" s="112">
        <v>0</v>
      </c>
      <c r="G11" s="113">
        <f aca="true" t="shared" si="0" ref="G11:G25">E11*F11</f>
        <v>0</v>
      </c>
      <c r="I11" s="115"/>
      <c r="J11" s="114"/>
      <c r="K11" s="115"/>
    </row>
    <row r="12" spans="1:11" ht="12.75">
      <c r="A12" s="116">
        <v>2</v>
      </c>
      <c r="B12" s="117" t="s">
        <v>92</v>
      </c>
      <c r="C12" s="109" t="s">
        <v>93</v>
      </c>
      <c r="D12" s="110" t="s">
        <v>90</v>
      </c>
      <c r="E12" s="111">
        <v>0.57</v>
      </c>
      <c r="F12" s="112">
        <v>0</v>
      </c>
      <c r="G12" s="113">
        <f t="shared" si="0"/>
        <v>0</v>
      </c>
      <c r="I12" s="115"/>
      <c r="J12" s="114"/>
      <c r="K12" s="115"/>
    </row>
    <row r="13" spans="1:11" ht="12.75">
      <c r="A13" s="116">
        <v>3</v>
      </c>
      <c r="B13" s="117" t="s">
        <v>95</v>
      </c>
      <c r="C13" s="109" t="s">
        <v>96</v>
      </c>
      <c r="D13" s="110" t="s">
        <v>90</v>
      </c>
      <c r="E13" s="111">
        <v>6.8</v>
      </c>
      <c r="F13" s="112">
        <v>0</v>
      </c>
      <c r="G13" s="113">
        <f t="shared" si="0"/>
        <v>0</v>
      </c>
      <c r="I13" s="115"/>
      <c r="J13" s="114"/>
      <c r="K13" s="115"/>
    </row>
    <row r="14" spans="1:11" ht="12.75">
      <c r="A14" s="116">
        <v>4</v>
      </c>
      <c r="B14" s="117" t="s">
        <v>99</v>
      </c>
      <c r="C14" s="109" t="s">
        <v>100</v>
      </c>
      <c r="D14" s="110" t="s">
        <v>90</v>
      </c>
      <c r="E14" s="111">
        <v>3.4</v>
      </c>
      <c r="F14" s="112">
        <v>0</v>
      </c>
      <c r="G14" s="113">
        <f t="shared" si="0"/>
        <v>0</v>
      </c>
      <c r="I14" s="115"/>
      <c r="J14" s="114"/>
      <c r="K14" s="115"/>
    </row>
    <row r="15" spans="1:11" ht="12.75">
      <c r="A15" s="116">
        <v>5</v>
      </c>
      <c r="B15" s="117" t="s">
        <v>102</v>
      </c>
      <c r="C15" s="109" t="s">
        <v>103</v>
      </c>
      <c r="D15" s="110" t="s">
        <v>90</v>
      </c>
      <c r="E15" s="111">
        <v>3.45</v>
      </c>
      <c r="F15" s="112">
        <v>0</v>
      </c>
      <c r="G15" s="113">
        <f t="shared" si="0"/>
        <v>0</v>
      </c>
      <c r="I15" s="115"/>
      <c r="J15" s="114"/>
      <c r="K15" s="115"/>
    </row>
    <row r="16" spans="1:11" ht="12.75">
      <c r="A16" s="116">
        <v>6</v>
      </c>
      <c r="B16" s="117" t="s">
        <v>106</v>
      </c>
      <c r="C16" s="109" t="s">
        <v>107</v>
      </c>
      <c r="D16" s="110" t="s">
        <v>90</v>
      </c>
      <c r="E16" s="111">
        <v>1.725</v>
      </c>
      <c r="F16" s="112">
        <v>0</v>
      </c>
      <c r="G16" s="113">
        <f t="shared" si="0"/>
        <v>0</v>
      </c>
      <c r="I16" s="115"/>
      <c r="J16" s="114"/>
      <c r="K16" s="115"/>
    </row>
    <row r="17" spans="1:11" ht="12.75">
      <c r="A17" s="116">
        <v>7</v>
      </c>
      <c r="B17" s="117" t="s">
        <v>109</v>
      </c>
      <c r="C17" s="109" t="s">
        <v>110</v>
      </c>
      <c r="D17" s="110" t="s">
        <v>90</v>
      </c>
      <c r="E17" s="111">
        <v>12.8</v>
      </c>
      <c r="F17" s="112">
        <v>0</v>
      </c>
      <c r="G17" s="113">
        <f t="shared" si="0"/>
        <v>0</v>
      </c>
      <c r="I17" s="115"/>
      <c r="J17" s="114"/>
      <c r="K17" s="115"/>
    </row>
    <row r="18" spans="1:11" ht="12.75">
      <c r="A18" s="116">
        <v>8</v>
      </c>
      <c r="B18" s="117" t="s">
        <v>115</v>
      </c>
      <c r="C18" s="109" t="s">
        <v>116</v>
      </c>
      <c r="D18" s="110" t="s">
        <v>90</v>
      </c>
      <c r="E18" s="111">
        <v>6.4</v>
      </c>
      <c r="F18" s="112">
        <v>0</v>
      </c>
      <c r="G18" s="113">
        <f t="shared" si="0"/>
        <v>0</v>
      </c>
      <c r="I18" s="115"/>
      <c r="J18" s="114"/>
      <c r="K18" s="115"/>
    </row>
    <row r="19" spans="1:11" ht="12.75">
      <c r="A19" s="116">
        <v>9</v>
      </c>
      <c r="B19" s="117" t="s">
        <v>118</v>
      </c>
      <c r="C19" s="109" t="s">
        <v>119</v>
      </c>
      <c r="D19" s="110" t="s">
        <v>90</v>
      </c>
      <c r="E19" s="111">
        <v>24.19</v>
      </c>
      <c r="F19" s="112">
        <v>0</v>
      </c>
      <c r="G19" s="113">
        <f t="shared" si="0"/>
        <v>0</v>
      </c>
      <c r="I19" s="115"/>
      <c r="J19" s="114"/>
      <c r="K19" s="115"/>
    </row>
    <row r="20" spans="1:11" ht="12.75">
      <c r="A20" s="116">
        <v>10</v>
      </c>
      <c r="B20" s="117" t="s">
        <v>124</v>
      </c>
      <c r="C20" s="109" t="s">
        <v>125</v>
      </c>
      <c r="D20" s="110" t="s">
        <v>90</v>
      </c>
      <c r="E20" s="111">
        <v>24.19</v>
      </c>
      <c r="F20" s="112">
        <v>0</v>
      </c>
      <c r="G20" s="113">
        <f t="shared" si="0"/>
        <v>0</v>
      </c>
      <c r="I20" s="115"/>
      <c r="J20" s="114"/>
      <c r="K20" s="115"/>
    </row>
    <row r="21" spans="1:11" ht="12.75">
      <c r="A21" s="116">
        <v>11</v>
      </c>
      <c r="B21" s="117" t="s">
        <v>127</v>
      </c>
      <c r="C21" s="109" t="s">
        <v>128</v>
      </c>
      <c r="D21" s="110" t="s">
        <v>90</v>
      </c>
      <c r="E21" s="111">
        <v>24.19</v>
      </c>
      <c r="F21" s="112">
        <v>0</v>
      </c>
      <c r="G21" s="113">
        <f t="shared" si="0"/>
        <v>0</v>
      </c>
      <c r="I21" s="115"/>
      <c r="J21" s="114"/>
      <c r="K21" s="115"/>
    </row>
    <row r="22" spans="1:11" ht="12.75">
      <c r="A22" s="116">
        <v>12</v>
      </c>
      <c r="B22" s="117" t="s">
        <v>129</v>
      </c>
      <c r="C22" s="109" t="s">
        <v>130</v>
      </c>
      <c r="D22" s="110" t="s">
        <v>90</v>
      </c>
      <c r="E22" s="111">
        <v>13.245</v>
      </c>
      <c r="F22" s="112">
        <v>0</v>
      </c>
      <c r="G22" s="113">
        <f t="shared" si="0"/>
        <v>0</v>
      </c>
      <c r="I22" s="115"/>
      <c r="J22" s="114"/>
      <c r="K22" s="115"/>
    </row>
    <row r="23" spans="1:11" ht="12.75">
      <c r="A23" s="119" t="s">
        <v>132</v>
      </c>
      <c r="B23" s="120">
        <v>58337345</v>
      </c>
      <c r="C23" s="109" t="s">
        <v>133</v>
      </c>
      <c r="D23" s="110" t="s">
        <v>134</v>
      </c>
      <c r="E23" s="111">
        <v>16.297</v>
      </c>
      <c r="F23" s="112">
        <v>1</v>
      </c>
      <c r="G23" s="113">
        <f t="shared" si="0"/>
        <v>16.297</v>
      </c>
      <c r="H23" s="114"/>
      <c r="I23" s="115"/>
      <c r="K23" s="115"/>
    </row>
    <row r="24" spans="1:11" ht="12.75">
      <c r="A24" s="116">
        <v>13</v>
      </c>
      <c r="B24" s="117" t="s">
        <v>135</v>
      </c>
      <c r="C24" s="109" t="s">
        <v>136</v>
      </c>
      <c r="D24" s="110" t="s">
        <v>137</v>
      </c>
      <c r="E24" s="111">
        <v>7.5</v>
      </c>
      <c r="F24" s="112">
        <v>0</v>
      </c>
      <c r="G24" s="113">
        <f t="shared" si="0"/>
        <v>0</v>
      </c>
      <c r="I24" s="115"/>
      <c r="J24" s="114"/>
      <c r="K24" s="115"/>
    </row>
    <row r="25" spans="1:11" ht="12.75">
      <c r="A25" s="116">
        <v>14</v>
      </c>
      <c r="B25" s="117" t="s">
        <v>139</v>
      </c>
      <c r="C25" s="109" t="s">
        <v>140</v>
      </c>
      <c r="D25" s="110" t="s">
        <v>141</v>
      </c>
      <c r="E25" s="111">
        <v>8</v>
      </c>
      <c r="F25" s="112">
        <v>0.01475</v>
      </c>
      <c r="G25" s="113">
        <f t="shared" si="0"/>
        <v>0.118</v>
      </c>
      <c r="I25" s="115"/>
      <c r="J25" s="114"/>
      <c r="K25" s="115"/>
    </row>
    <row r="26" spans="3:11" ht="12.75">
      <c r="C26" s="121" t="str">
        <f>CONCATENATE(B9," celkem")</f>
        <v>1 celkem</v>
      </c>
      <c r="G26" s="122">
        <f>SUBTOTAL(9,G11:G25)</f>
        <v>16.415</v>
      </c>
      <c r="I26" s="123"/>
      <c r="K26" s="123"/>
    </row>
    <row r="28" spans="2:3" ht="15">
      <c r="B28" s="105" t="s">
        <v>144</v>
      </c>
      <c r="C28" s="106" t="s">
        <v>145</v>
      </c>
    </row>
    <row r="30" spans="1:11" ht="12.75">
      <c r="A30" s="116">
        <v>1</v>
      </c>
      <c r="B30" s="117" t="s">
        <v>146</v>
      </c>
      <c r="C30" s="109" t="s">
        <v>147</v>
      </c>
      <c r="D30" s="110" t="s">
        <v>141</v>
      </c>
      <c r="E30" s="111">
        <v>16</v>
      </c>
      <c r="F30" s="112">
        <v>0</v>
      </c>
      <c r="G30" s="113">
        <f aca="true" t="shared" si="1" ref="G30:G36">E30*F30</f>
        <v>0</v>
      </c>
      <c r="I30" s="115"/>
      <c r="J30" s="114"/>
      <c r="K30" s="115"/>
    </row>
    <row r="31" spans="1:11" ht="12.75">
      <c r="A31" s="116">
        <v>2</v>
      </c>
      <c r="B31" s="117" t="s">
        <v>149</v>
      </c>
      <c r="C31" s="109" t="s">
        <v>150</v>
      </c>
      <c r="D31" s="110" t="s">
        <v>141</v>
      </c>
      <c r="E31" s="111">
        <v>16</v>
      </c>
      <c r="F31" s="112">
        <v>0</v>
      </c>
      <c r="G31" s="113">
        <f t="shared" si="1"/>
        <v>0</v>
      </c>
      <c r="I31" s="115"/>
      <c r="J31" s="114"/>
      <c r="K31" s="115"/>
    </row>
    <row r="32" spans="1:11" ht="12.75">
      <c r="A32" s="116">
        <v>3</v>
      </c>
      <c r="B32" s="117" t="s">
        <v>151</v>
      </c>
      <c r="C32" s="109" t="s">
        <v>152</v>
      </c>
      <c r="D32" s="110" t="s">
        <v>137</v>
      </c>
      <c r="E32" s="111">
        <v>42</v>
      </c>
      <c r="F32" s="112">
        <v>0</v>
      </c>
      <c r="G32" s="113">
        <f t="shared" si="1"/>
        <v>0</v>
      </c>
      <c r="I32" s="115"/>
      <c r="J32" s="114"/>
      <c r="K32" s="115"/>
    </row>
    <row r="33" spans="1:11" ht="12.75">
      <c r="A33" s="116">
        <v>4</v>
      </c>
      <c r="B33" s="117" t="s">
        <v>154</v>
      </c>
      <c r="C33" s="109" t="s">
        <v>155</v>
      </c>
      <c r="D33" s="110" t="s">
        <v>137</v>
      </c>
      <c r="E33" s="111">
        <v>9</v>
      </c>
      <c r="F33" s="112">
        <v>0</v>
      </c>
      <c r="G33" s="113">
        <f t="shared" si="1"/>
        <v>0</v>
      </c>
      <c r="I33" s="115"/>
      <c r="J33" s="114"/>
      <c r="K33" s="115"/>
    </row>
    <row r="34" spans="1:11" ht="12.75">
      <c r="A34" s="116">
        <v>5</v>
      </c>
      <c r="B34" s="117" t="s">
        <v>157</v>
      </c>
      <c r="C34" s="109" t="s">
        <v>158</v>
      </c>
      <c r="D34" s="110" t="s">
        <v>137</v>
      </c>
      <c r="E34" s="111">
        <v>9</v>
      </c>
      <c r="F34" s="112">
        <v>0</v>
      </c>
      <c r="G34" s="113">
        <f t="shared" si="1"/>
        <v>0</v>
      </c>
      <c r="I34" s="115"/>
      <c r="J34" s="114"/>
      <c r="K34" s="115"/>
    </row>
    <row r="35" spans="1:11" ht="12.75">
      <c r="A35" s="116">
        <v>6</v>
      </c>
      <c r="B35" s="117" t="s">
        <v>159</v>
      </c>
      <c r="C35" s="109" t="s">
        <v>160</v>
      </c>
      <c r="D35" s="110" t="s">
        <v>141</v>
      </c>
      <c r="E35" s="111">
        <v>7</v>
      </c>
      <c r="F35" s="112">
        <v>0</v>
      </c>
      <c r="G35" s="113">
        <f t="shared" si="1"/>
        <v>0</v>
      </c>
      <c r="I35" s="115"/>
      <c r="J35" s="114"/>
      <c r="K35" s="115"/>
    </row>
    <row r="36" spans="1:11" ht="12.75">
      <c r="A36" s="116">
        <v>7</v>
      </c>
      <c r="B36" s="117" t="s">
        <v>162</v>
      </c>
      <c r="C36" s="109" t="s">
        <v>163</v>
      </c>
      <c r="D36" s="110" t="s">
        <v>141</v>
      </c>
      <c r="E36" s="111">
        <v>19</v>
      </c>
      <c r="F36" s="112">
        <v>0</v>
      </c>
      <c r="G36" s="113">
        <f t="shared" si="1"/>
        <v>0</v>
      </c>
      <c r="I36" s="115"/>
      <c r="J36" s="114"/>
      <c r="K36" s="115"/>
    </row>
    <row r="37" spans="3:11" ht="12.75">
      <c r="C37" s="121" t="str">
        <f>CONCATENATE(B28," celkem")</f>
        <v>11 celkem</v>
      </c>
      <c r="G37" s="122">
        <f>SUBTOTAL(9,G30:G36)</f>
        <v>0</v>
      </c>
      <c r="I37" s="123"/>
      <c r="K37" s="123"/>
    </row>
    <row r="39" spans="2:3" ht="15">
      <c r="B39" s="105" t="s">
        <v>165</v>
      </c>
      <c r="C39" s="106" t="s">
        <v>166</v>
      </c>
    </row>
    <row r="41" spans="1:11" ht="12.75">
      <c r="A41" s="116">
        <v>1</v>
      </c>
      <c r="B41" s="117" t="s">
        <v>167</v>
      </c>
      <c r="C41" s="109" t="s">
        <v>168</v>
      </c>
      <c r="D41" s="110" t="s">
        <v>141</v>
      </c>
      <c r="E41" s="111">
        <v>42.5</v>
      </c>
      <c r="F41" s="112">
        <v>0.22657</v>
      </c>
      <c r="G41" s="113">
        <f>E41*F41</f>
        <v>9.629225</v>
      </c>
      <c r="I41" s="115"/>
      <c r="J41" s="114"/>
      <c r="K41" s="115"/>
    </row>
    <row r="42" spans="1:11" ht="12.75">
      <c r="A42" s="116">
        <v>2</v>
      </c>
      <c r="B42" s="117" t="s">
        <v>170</v>
      </c>
      <c r="C42" s="109" t="s">
        <v>171</v>
      </c>
      <c r="D42" s="110" t="s">
        <v>90</v>
      </c>
      <c r="E42" s="111">
        <v>5.1</v>
      </c>
      <c r="F42" s="112">
        <v>1.9205</v>
      </c>
      <c r="G42" s="113">
        <f>E42*F42</f>
        <v>9.79455</v>
      </c>
      <c r="I42" s="115"/>
      <c r="J42" s="114"/>
      <c r="K42" s="115"/>
    </row>
    <row r="43" spans="1:11" ht="12.75">
      <c r="A43" s="116">
        <v>3</v>
      </c>
      <c r="B43" s="117" t="s">
        <v>173</v>
      </c>
      <c r="C43" s="109" t="s">
        <v>174</v>
      </c>
      <c r="D43" s="110" t="s">
        <v>137</v>
      </c>
      <c r="E43" s="111">
        <v>68</v>
      </c>
      <c r="F43" s="112">
        <v>3E-05</v>
      </c>
      <c r="G43" s="113">
        <f>E43*F43</f>
        <v>0.00204</v>
      </c>
      <c r="I43" s="115"/>
      <c r="J43" s="114"/>
      <c r="K43" s="115"/>
    </row>
    <row r="44" spans="1:11" ht="12.75">
      <c r="A44" s="119" t="s">
        <v>177</v>
      </c>
      <c r="B44" s="120">
        <v>67352170</v>
      </c>
      <c r="C44" s="109" t="s">
        <v>178</v>
      </c>
      <c r="D44" s="110" t="s">
        <v>137</v>
      </c>
      <c r="E44" s="111">
        <v>71.4</v>
      </c>
      <c r="F44" s="112">
        <v>0.0003</v>
      </c>
      <c r="G44" s="113">
        <f>E44*F44</f>
        <v>0.02142</v>
      </c>
      <c r="H44" s="114"/>
      <c r="I44" s="115"/>
      <c r="K44" s="115"/>
    </row>
    <row r="45" spans="1:11" ht="12.75">
      <c r="A45" s="116">
        <v>4</v>
      </c>
      <c r="B45" s="117" t="s">
        <v>179</v>
      </c>
      <c r="C45" s="109" t="s">
        <v>180</v>
      </c>
      <c r="D45" s="110" t="s">
        <v>90</v>
      </c>
      <c r="E45" s="111">
        <v>1</v>
      </c>
      <c r="F45" s="112">
        <v>0</v>
      </c>
      <c r="G45" s="113">
        <f>E45*F45</f>
        <v>0</v>
      </c>
      <c r="I45" s="115"/>
      <c r="J45" s="114"/>
      <c r="K45" s="115"/>
    </row>
    <row r="46" spans="3:11" ht="12.75">
      <c r="C46" s="121" t="str">
        <f>CONCATENATE(B39," celkem")</f>
        <v>2 celkem</v>
      </c>
      <c r="G46" s="122">
        <f>SUBTOTAL(9,G41:G45)</f>
        <v>19.447235</v>
      </c>
      <c r="I46" s="123"/>
      <c r="K46" s="123"/>
    </row>
    <row r="48" spans="2:3" ht="15">
      <c r="B48" s="105" t="s">
        <v>181</v>
      </c>
      <c r="C48" s="106" t="s">
        <v>182</v>
      </c>
    </row>
    <row r="50" spans="1:11" ht="12.75">
      <c r="A50" s="116">
        <v>1</v>
      </c>
      <c r="B50" s="117" t="s">
        <v>183</v>
      </c>
      <c r="C50" s="109" t="s">
        <v>184</v>
      </c>
      <c r="D50" s="110" t="s">
        <v>137</v>
      </c>
      <c r="E50" s="111">
        <v>13</v>
      </c>
      <c r="F50" s="112">
        <v>0.91124</v>
      </c>
      <c r="G50" s="113">
        <f>E50*F50</f>
        <v>11.84612</v>
      </c>
      <c r="I50" s="115"/>
      <c r="J50" s="114"/>
      <c r="K50" s="115"/>
    </row>
    <row r="51" spans="1:11" ht="12.75">
      <c r="A51" s="116">
        <v>2</v>
      </c>
      <c r="B51" s="117" t="s">
        <v>179</v>
      </c>
      <c r="C51" s="109" t="s">
        <v>180</v>
      </c>
      <c r="D51" s="110" t="s">
        <v>90</v>
      </c>
      <c r="E51" s="111">
        <v>0.8</v>
      </c>
      <c r="F51" s="112">
        <v>0</v>
      </c>
      <c r="G51" s="113">
        <f>E51*F51</f>
        <v>0</v>
      </c>
      <c r="I51" s="115"/>
      <c r="J51" s="114"/>
      <c r="K51" s="115"/>
    </row>
    <row r="52" spans="1:11" ht="12.75">
      <c r="A52" s="116">
        <v>3</v>
      </c>
      <c r="B52" s="117" t="s">
        <v>186</v>
      </c>
      <c r="C52" s="109" t="s">
        <v>187</v>
      </c>
      <c r="D52" s="110" t="s">
        <v>137</v>
      </c>
      <c r="E52" s="111">
        <v>13</v>
      </c>
      <c r="F52" s="112">
        <v>0.31879</v>
      </c>
      <c r="G52" s="113">
        <f>E52*F52</f>
        <v>4.144270000000001</v>
      </c>
      <c r="I52" s="115"/>
      <c r="J52" s="114"/>
      <c r="K52" s="115"/>
    </row>
    <row r="53" spans="1:11" ht="12.75">
      <c r="A53" s="116">
        <v>4</v>
      </c>
      <c r="B53" s="117" t="s">
        <v>189</v>
      </c>
      <c r="C53" s="109" t="s">
        <v>190</v>
      </c>
      <c r="D53" s="110" t="s">
        <v>137</v>
      </c>
      <c r="E53" s="111">
        <v>13</v>
      </c>
      <c r="F53" s="112">
        <v>0</v>
      </c>
      <c r="G53" s="113">
        <f>E53*F53</f>
        <v>0</v>
      </c>
      <c r="I53" s="115"/>
      <c r="J53" s="114"/>
      <c r="K53" s="115"/>
    </row>
    <row r="54" spans="3:11" ht="12.75">
      <c r="C54" s="121" t="str">
        <f>CONCATENATE(B48," celkem")</f>
        <v>4 celkem</v>
      </c>
      <c r="G54" s="122">
        <f>SUBTOTAL(9,G50:G53)</f>
        <v>15.990390000000001</v>
      </c>
      <c r="I54" s="123"/>
      <c r="K54" s="123"/>
    </row>
    <row r="56" spans="2:3" ht="15">
      <c r="B56" s="105" t="s">
        <v>191</v>
      </c>
      <c r="C56" s="106" t="s">
        <v>192</v>
      </c>
    </row>
    <row r="58" spans="1:11" ht="12.75">
      <c r="A58" s="116">
        <v>1</v>
      </c>
      <c r="B58" s="117" t="s">
        <v>193</v>
      </c>
      <c r="C58" s="109" t="s">
        <v>194</v>
      </c>
      <c r="D58" s="110" t="s">
        <v>137</v>
      </c>
      <c r="E58" s="111">
        <v>18</v>
      </c>
      <c r="F58" s="112">
        <v>0</v>
      </c>
      <c r="G58" s="113">
        <f aca="true" t="shared" si="2" ref="G58:G64">E58*F58</f>
        <v>0</v>
      </c>
      <c r="I58" s="115"/>
      <c r="J58" s="114"/>
      <c r="K58" s="115"/>
    </row>
    <row r="59" spans="1:11" ht="12.75">
      <c r="A59" s="116">
        <v>2</v>
      </c>
      <c r="B59" s="117" t="s">
        <v>197</v>
      </c>
      <c r="C59" s="109" t="s">
        <v>198</v>
      </c>
      <c r="D59" s="110" t="s">
        <v>137</v>
      </c>
      <c r="E59" s="111">
        <v>6.4</v>
      </c>
      <c r="F59" s="112">
        <v>0</v>
      </c>
      <c r="G59" s="113">
        <f t="shared" si="2"/>
        <v>0</v>
      </c>
      <c r="I59" s="115"/>
      <c r="J59" s="114"/>
      <c r="K59" s="115"/>
    </row>
    <row r="60" spans="1:11" ht="12.75">
      <c r="A60" s="116">
        <v>3</v>
      </c>
      <c r="B60" s="117" t="s">
        <v>201</v>
      </c>
      <c r="C60" s="109" t="s">
        <v>202</v>
      </c>
      <c r="D60" s="110" t="s">
        <v>137</v>
      </c>
      <c r="E60" s="111">
        <v>9</v>
      </c>
      <c r="F60" s="112">
        <v>0.211</v>
      </c>
      <c r="G60" s="113">
        <f t="shared" si="2"/>
        <v>1.899</v>
      </c>
      <c r="I60" s="115"/>
      <c r="J60" s="114"/>
      <c r="K60" s="115"/>
    </row>
    <row r="61" spans="1:11" ht="12.75">
      <c r="A61" s="116">
        <v>4</v>
      </c>
      <c r="B61" s="117" t="s">
        <v>203</v>
      </c>
      <c r="C61" s="109" t="s">
        <v>204</v>
      </c>
      <c r="D61" s="110" t="s">
        <v>137</v>
      </c>
      <c r="E61" s="111">
        <v>42</v>
      </c>
      <c r="F61" s="112">
        <v>0</v>
      </c>
      <c r="G61" s="113">
        <f t="shared" si="2"/>
        <v>0</v>
      </c>
      <c r="I61" s="115"/>
      <c r="J61" s="114"/>
      <c r="K61" s="115"/>
    </row>
    <row r="62" spans="1:11" ht="12.75">
      <c r="A62" s="116">
        <v>5</v>
      </c>
      <c r="B62" s="117" t="s">
        <v>205</v>
      </c>
      <c r="C62" s="109" t="s">
        <v>206</v>
      </c>
      <c r="D62" s="110" t="s">
        <v>137</v>
      </c>
      <c r="E62" s="111">
        <v>9</v>
      </c>
      <c r="F62" s="112">
        <v>0.00652</v>
      </c>
      <c r="G62" s="113">
        <f t="shared" si="2"/>
        <v>0.058679999999999996</v>
      </c>
      <c r="I62" s="115"/>
      <c r="J62" s="114"/>
      <c r="K62" s="115"/>
    </row>
    <row r="63" spans="1:11" ht="12.75">
      <c r="A63" s="116">
        <v>6</v>
      </c>
      <c r="B63" s="117" t="s">
        <v>207</v>
      </c>
      <c r="C63" s="109" t="s">
        <v>208</v>
      </c>
      <c r="D63" s="110" t="s">
        <v>137</v>
      </c>
      <c r="E63" s="111">
        <v>42</v>
      </c>
      <c r="F63" s="112">
        <v>0.00061</v>
      </c>
      <c r="G63" s="113">
        <f t="shared" si="2"/>
        <v>0.02562</v>
      </c>
      <c r="I63" s="115"/>
      <c r="J63" s="114"/>
      <c r="K63" s="115"/>
    </row>
    <row r="64" spans="1:11" ht="12.75">
      <c r="A64" s="116">
        <v>7</v>
      </c>
      <c r="B64" s="117" t="s">
        <v>209</v>
      </c>
      <c r="C64" s="109" t="s">
        <v>210</v>
      </c>
      <c r="D64" s="110" t="s">
        <v>141</v>
      </c>
      <c r="E64" s="111">
        <v>10</v>
      </c>
      <c r="F64" s="112">
        <v>0.0036</v>
      </c>
      <c r="G64" s="113">
        <f t="shared" si="2"/>
        <v>0.036</v>
      </c>
      <c r="I64" s="115"/>
      <c r="J64" s="114"/>
      <c r="K64" s="115"/>
    </row>
    <row r="65" spans="3:11" ht="12.75">
      <c r="C65" s="121" t="str">
        <f>CONCATENATE(B56," celkem")</f>
        <v>5 celkem</v>
      </c>
      <c r="G65" s="122">
        <f>SUBTOTAL(9,G58:G64)</f>
        <v>2.0193</v>
      </c>
      <c r="I65" s="123"/>
      <c r="K65" s="123"/>
    </row>
    <row r="67" spans="2:3" ht="15">
      <c r="B67" s="105" t="s">
        <v>214</v>
      </c>
      <c r="C67" s="106" t="s">
        <v>215</v>
      </c>
    </row>
    <row r="69" spans="1:11" ht="12.75">
      <c r="A69" s="116">
        <v>1</v>
      </c>
      <c r="B69" s="117" t="s">
        <v>216</v>
      </c>
      <c r="C69" s="109" t="s">
        <v>217</v>
      </c>
      <c r="D69" s="110" t="s">
        <v>218</v>
      </c>
      <c r="E69" s="111">
        <v>2</v>
      </c>
      <c r="F69" s="112">
        <v>0.0117</v>
      </c>
      <c r="G69" s="113">
        <f aca="true" t="shared" si="3" ref="G69:G75">E69*F69</f>
        <v>0.0234</v>
      </c>
      <c r="I69" s="115"/>
      <c r="J69" s="114"/>
      <c r="K69" s="115"/>
    </row>
    <row r="70" spans="1:11" ht="12.75">
      <c r="A70" s="119" t="s">
        <v>219</v>
      </c>
      <c r="B70" s="120" t="s">
        <v>220</v>
      </c>
      <c r="C70" s="109" t="s">
        <v>221</v>
      </c>
      <c r="D70" s="110" t="s">
        <v>222</v>
      </c>
      <c r="E70" s="111">
        <v>2</v>
      </c>
      <c r="F70" s="112">
        <v>0.15</v>
      </c>
      <c r="G70" s="113">
        <f t="shared" si="3"/>
        <v>0.3</v>
      </c>
      <c r="H70" s="114"/>
      <c r="I70" s="115"/>
      <c r="K70" s="115"/>
    </row>
    <row r="71" spans="1:11" ht="12.75">
      <c r="A71" s="116">
        <v>2</v>
      </c>
      <c r="B71" s="117" t="s">
        <v>223</v>
      </c>
      <c r="C71" s="109" t="s">
        <v>224</v>
      </c>
      <c r="D71" s="110" t="s">
        <v>218</v>
      </c>
      <c r="E71" s="111">
        <v>2</v>
      </c>
      <c r="F71" s="112">
        <v>0.14494</v>
      </c>
      <c r="G71" s="113">
        <f t="shared" si="3"/>
        <v>0.28988</v>
      </c>
      <c r="I71" s="115"/>
      <c r="J71" s="114"/>
      <c r="K71" s="115"/>
    </row>
    <row r="72" spans="1:11" ht="12.75">
      <c r="A72" s="119" t="s">
        <v>225</v>
      </c>
      <c r="B72" s="120" t="s">
        <v>220</v>
      </c>
      <c r="C72" s="109" t="s">
        <v>226</v>
      </c>
      <c r="D72" s="110" t="s">
        <v>222</v>
      </c>
      <c r="E72" s="111">
        <v>2.02</v>
      </c>
      <c r="F72" s="112">
        <v>0.65</v>
      </c>
      <c r="G72" s="113">
        <f t="shared" si="3"/>
        <v>1.3130000000000002</v>
      </c>
      <c r="H72" s="114"/>
      <c r="I72" s="115"/>
      <c r="K72" s="115"/>
    </row>
    <row r="73" spans="1:11" ht="12.75">
      <c r="A73" s="116">
        <v>3</v>
      </c>
      <c r="B73" s="117" t="s">
        <v>227</v>
      </c>
      <c r="C73" s="109" t="s">
        <v>228</v>
      </c>
      <c r="D73" s="110" t="s">
        <v>141</v>
      </c>
      <c r="E73" s="111">
        <v>3</v>
      </c>
      <c r="F73" s="112">
        <v>1E-05</v>
      </c>
      <c r="G73" s="113">
        <f t="shared" si="3"/>
        <v>3.0000000000000004E-05</v>
      </c>
      <c r="I73" s="115"/>
      <c r="J73" s="114"/>
      <c r="K73" s="115"/>
    </row>
    <row r="74" spans="1:11" ht="12.75">
      <c r="A74" s="119" t="s">
        <v>177</v>
      </c>
      <c r="B74" s="120" t="s">
        <v>231</v>
      </c>
      <c r="C74" s="109" t="s">
        <v>232</v>
      </c>
      <c r="D74" s="110" t="s">
        <v>233</v>
      </c>
      <c r="E74" s="111">
        <v>1</v>
      </c>
      <c r="F74" s="112">
        <v>0.03</v>
      </c>
      <c r="G74" s="113">
        <f t="shared" si="3"/>
        <v>0.03</v>
      </c>
      <c r="H74" s="114"/>
      <c r="I74" s="115"/>
      <c r="K74" s="115"/>
    </row>
    <row r="75" spans="1:11" ht="12.75">
      <c r="A75" s="116">
        <v>4</v>
      </c>
      <c r="B75" s="117" t="s">
        <v>234</v>
      </c>
      <c r="C75" s="109" t="s">
        <v>235</v>
      </c>
      <c r="D75" s="110" t="s">
        <v>90</v>
      </c>
      <c r="E75" s="111">
        <v>2.56</v>
      </c>
      <c r="F75" s="112">
        <v>0</v>
      </c>
      <c r="G75" s="113">
        <f t="shared" si="3"/>
        <v>0</v>
      </c>
      <c r="I75" s="115"/>
      <c r="J75" s="114"/>
      <c r="K75" s="115"/>
    </row>
    <row r="76" spans="3:11" ht="12.75">
      <c r="C76" s="121" t="str">
        <f>CONCATENATE(B67," celkem")</f>
        <v>8 celkem</v>
      </c>
      <c r="G76" s="122">
        <f>SUBTOTAL(9,G69:G75)</f>
        <v>1.9563100000000002</v>
      </c>
      <c r="I76" s="123"/>
      <c r="K76" s="123"/>
    </row>
    <row r="78" spans="2:3" ht="15">
      <c r="B78" s="105" t="s">
        <v>156</v>
      </c>
      <c r="C78" s="106" t="s">
        <v>237</v>
      </c>
    </row>
    <row r="80" spans="1:11" ht="12.75">
      <c r="A80" s="116">
        <v>1</v>
      </c>
      <c r="B80" s="117" t="s">
        <v>238</v>
      </c>
      <c r="C80" s="109" t="s">
        <v>239</v>
      </c>
      <c r="D80" s="110" t="s">
        <v>141</v>
      </c>
      <c r="E80" s="111">
        <v>27</v>
      </c>
      <c r="F80" s="112">
        <v>0.16858</v>
      </c>
      <c r="G80" s="113">
        <f>E80*F80</f>
        <v>4.55166</v>
      </c>
      <c r="I80" s="115"/>
      <c r="J80" s="114"/>
      <c r="K80" s="115"/>
    </row>
    <row r="81" spans="1:11" ht="12.75">
      <c r="A81" s="119" t="s">
        <v>219</v>
      </c>
      <c r="B81" s="120">
        <v>5921741000</v>
      </c>
      <c r="C81" s="109" t="s">
        <v>243</v>
      </c>
      <c r="D81" s="110" t="s">
        <v>218</v>
      </c>
      <c r="E81" s="111">
        <v>11.11</v>
      </c>
      <c r="F81" s="112">
        <v>0.058</v>
      </c>
      <c r="G81" s="113">
        <f>E81*F81</f>
        <v>0.64438</v>
      </c>
      <c r="H81" s="114"/>
      <c r="I81" s="115"/>
      <c r="K81" s="115"/>
    </row>
    <row r="82" spans="1:11" ht="12.75">
      <c r="A82" s="116">
        <v>2</v>
      </c>
      <c r="B82" s="117" t="s">
        <v>220</v>
      </c>
      <c r="C82" s="109" t="s">
        <v>244</v>
      </c>
      <c r="D82" s="110" t="s">
        <v>233</v>
      </c>
      <c r="E82" s="111">
        <v>6</v>
      </c>
      <c r="F82" s="112">
        <v>0</v>
      </c>
      <c r="G82" s="113">
        <f>E82*F82</f>
        <v>0</v>
      </c>
      <c r="I82" s="115"/>
      <c r="J82" s="114"/>
      <c r="K82" s="115"/>
    </row>
    <row r="83" spans="3:11" ht="12.75">
      <c r="C83" s="121" t="str">
        <f>CONCATENATE(B78," celkem")</f>
        <v>9 celkem</v>
      </c>
      <c r="G83" s="122">
        <f>SUBTOTAL(9,G80:G82)</f>
        <v>5.19604</v>
      </c>
      <c r="I83" s="123"/>
      <c r="K83" s="123"/>
    </row>
    <row r="85" spans="2:3" ht="15">
      <c r="B85" s="105" t="s">
        <v>246</v>
      </c>
      <c r="C85" s="106" t="s">
        <v>247</v>
      </c>
    </row>
    <row r="87" spans="1:11" ht="12.75">
      <c r="A87" s="116">
        <v>1</v>
      </c>
      <c r="B87" s="117" t="s">
        <v>248</v>
      </c>
      <c r="C87" s="109" t="s">
        <v>249</v>
      </c>
      <c r="D87" s="110" t="s">
        <v>134</v>
      </c>
      <c r="E87" s="111">
        <v>61.025</v>
      </c>
      <c r="F87" s="112">
        <v>0</v>
      </c>
      <c r="G87" s="113">
        <f>E87*F87</f>
        <v>0</v>
      </c>
      <c r="I87" s="115"/>
      <c r="J87" s="114"/>
      <c r="K87" s="115"/>
    </row>
    <row r="88" spans="3:11" ht="12.75">
      <c r="C88" s="121" t="str">
        <f>CONCATENATE(B85," celkem")</f>
        <v>99 celkem</v>
      </c>
      <c r="G88" s="122">
        <f>SUBTOTAL(9,G87:G87)</f>
        <v>0</v>
      </c>
      <c r="I88" s="123"/>
      <c r="K88" s="123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0"/>
  <sheetViews>
    <sheetView zoomScalePageLayoutView="0" workbookViewId="0" topLeftCell="A1">
      <selection activeCell="B3" sqref="B3:E3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36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238" t="s">
        <v>256</v>
      </c>
      <c r="C3" s="238"/>
      <c r="D3" s="238"/>
      <c r="E3" s="238"/>
      <c r="F3" s="41"/>
    </row>
    <row r="4" spans="1:6" ht="12.75">
      <c r="A4" s="36" t="s">
        <v>19</v>
      </c>
      <c r="B4" s="57" t="str">
        <f>Rozpočet!H2</f>
        <v>Mysločovice-CSSM-úpr.</v>
      </c>
      <c r="C4" s="41"/>
      <c r="D4" s="42" t="s">
        <v>23</v>
      </c>
      <c r="E4" s="43">
        <f>Rozpočet!C4</f>
        <v>41649</v>
      </c>
      <c r="F4" s="41"/>
    </row>
    <row r="5" spans="1:6" ht="12.75">
      <c r="A5" s="36" t="s">
        <v>22</v>
      </c>
      <c r="B5" s="238" t="str">
        <f>Rozpočet!C3</f>
        <v>SO 103 - Odvodnění</v>
      </c>
      <c r="C5" s="239"/>
      <c r="D5" s="239"/>
      <c r="E5" s="239"/>
      <c r="F5" s="41"/>
    </row>
    <row r="6" spans="1:6" ht="12.75">
      <c r="A6" s="36" t="s">
        <v>21</v>
      </c>
      <c r="B6" s="238" t="str">
        <f>Rozpočet!H3</f>
        <v>SO 103 - Odvodnění</v>
      </c>
      <c r="C6" s="239"/>
      <c r="D6" s="239"/>
      <c r="E6" s="239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24</v>
      </c>
      <c r="B8" s="45" t="s">
        <v>25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34</v>
      </c>
      <c r="D9" s="51" t="s">
        <v>35</v>
      </c>
      <c r="E9" s="52" t="s">
        <v>26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4" t="str">
        <f>Rozpočet!B9</f>
        <v>1</v>
      </c>
      <c r="B11" s="125" t="str">
        <f>Rozpočet!C9</f>
        <v>Zemní práce</v>
      </c>
      <c r="C11" s="126"/>
      <c r="D11" s="126"/>
      <c r="E11" s="1"/>
      <c r="F11" s="39"/>
    </row>
    <row r="12" spans="1:6" ht="12.75">
      <c r="A12" s="124" t="str">
        <f>Rozpočet!B28</f>
        <v>11</v>
      </c>
      <c r="B12" s="125" t="str">
        <f>Rozpočet!C28</f>
        <v>Přípravné a přidružené práce</v>
      </c>
      <c r="C12" s="126"/>
      <c r="D12" s="126"/>
      <c r="E12" s="1"/>
      <c r="F12" s="39"/>
    </row>
    <row r="13" spans="1:6" ht="12.75">
      <c r="A13" s="124" t="str">
        <f>Rozpočet!B39</f>
        <v>2</v>
      </c>
      <c r="B13" s="125" t="str">
        <f>Rozpočet!C39</f>
        <v>Zvláštní zakládání, základy, zpevňování hornin</v>
      </c>
      <c r="C13" s="126"/>
      <c r="D13" s="126"/>
      <c r="E13" s="1"/>
      <c r="F13" s="39"/>
    </row>
    <row r="14" spans="1:6" ht="12.75">
      <c r="A14" s="124" t="str">
        <f>Rozpočet!B48</f>
        <v>4</v>
      </c>
      <c r="B14" s="125" t="str">
        <f>Rozpočet!C48</f>
        <v>Vodorovné konstrukce</v>
      </c>
      <c r="C14" s="126"/>
      <c r="D14" s="126"/>
      <c r="E14" s="1"/>
      <c r="F14" s="39"/>
    </row>
    <row r="15" spans="1:6" ht="12.75">
      <c r="A15" s="124" t="str">
        <f>Rozpočet!B56</f>
        <v>5</v>
      </c>
      <c r="B15" s="125" t="str">
        <f>Rozpočet!C56</f>
        <v>Komunikace</v>
      </c>
      <c r="C15" s="126"/>
      <c r="D15" s="126"/>
      <c r="E15" s="1"/>
      <c r="F15" s="39"/>
    </row>
    <row r="16" spans="1:6" ht="12.75">
      <c r="A16" s="124" t="str">
        <f>Rozpočet!B67</f>
        <v>8</v>
      </c>
      <c r="B16" s="125" t="str">
        <f>Rozpočet!C67</f>
        <v>Trubní vedení</v>
      </c>
      <c r="C16" s="126"/>
      <c r="D16" s="126"/>
      <c r="E16" s="1"/>
      <c r="F16" s="39"/>
    </row>
    <row r="17" spans="1:6" ht="12.75">
      <c r="A17" s="124" t="str">
        <f>Rozpočet!B78</f>
        <v>9</v>
      </c>
      <c r="B17" s="125" t="str">
        <f>Rozpočet!C78</f>
        <v>Ostatní konstrukce a práce bourací, přesun hmot, lešení</v>
      </c>
      <c r="C17" s="126"/>
      <c r="D17" s="126"/>
      <c r="E17" s="1"/>
      <c r="F17" s="39"/>
    </row>
    <row r="18" spans="1:6" ht="12.75">
      <c r="A18" s="124" t="str">
        <f>Rozpočet!B85</f>
        <v>99</v>
      </c>
      <c r="B18" s="125" t="str">
        <f>Rozpočet!C85</f>
        <v>Přesun hmot</v>
      </c>
      <c r="C18" s="126"/>
      <c r="D18" s="126"/>
      <c r="E18" s="1"/>
      <c r="F18" s="39"/>
    </row>
    <row r="19" spans="1:6" ht="13.5" thickBot="1">
      <c r="A19" s="40"/>
      <c r="B19" s="54"/>
      <c r="C19" s="54"/>
      <c r="D19" s="54"/>
      <c r="E19" s="1"/>
      <c r="F19" s="39"/>
    </row>
    <row r="20" spans="1:6" ht="13.5" thickTop="1">
      <c r="A20" s="55"/>
      <c r="B20" s="56" t="s">
        <v>26</v>
      </c>
      <c r="C20" s="58"/>
      <c r="D20" s="59"/>
      <c r="E20" s="58"/>
      <c r="F20" s="59"/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4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37</v>
      </c>
    </row>
    <row r="2" spans="1:11" ht="12.75">
      <c r="A2" s="5" t="s">
        <v>30</v>
      </c>
      <c r="B2" s="5"/>
      <c r="C2" s="6" t="s">
        <v>256</v>
      </c>
      <c r="D2" s="7"/>
      <c r="E2" s="7"/>
      <c r="F2" s="6"/>
      <c r="G2" s="8" t="s">
        <v>28</v>
      </c>
      <c r="H2" s="234" t="str">
        <f>+Rozpočet!H2</f>
        <v>Mysločovice-CSSM-úpr.</v>
      </c>
      <c r="I2" s="234"/>
      <c r="J2" s="234"/>
      <c r="K2" s="234"/>
    </row>
    <row r="3" spans="1:11" ht="12.75">
      <c r="A3" s="5" t="s">
        <v>27</v>
      </c>
      <c r="B3" s="5"/>
      <c r="C3" s="9" t="str">
        <f>+Rozpočet!C3</f>
        <v>SO 103 - Odvodnění</v>
      </c>
      <c r="D3" s="7"/>
      <c r="E3" s="7"/>
      <c r="F3" s="6"/>
      <c r="G3" s="8" t="s">
        <v>29</v>
      </c>
      <c r="H3" s="235" t="str">
        <f>+Rozpočet!H3</f>
        <v>SO 103 - Odvodnění</v>
      </c>
      <c r="I3" s="235"/>
      <c r="J3" s="235"/>
      <c r="K3" s="235"/>
    </row>
    <row r="4" spans="1:7" ht="13.5" thickBot="1">
      <c r="A4" s="5" t="s">
        <v>1</v>
      </c>
      <c r="B4" s="5"/>
      <c r="C4" s="10">
        <f>+Rozpočet!C4</f>
        <v>41649</v>
      </c>
      <c r="D4" s="5"/>
      <c r="E4" s="5" t="s">
        <v>2</v>
      </c>
      <c r="F4" s="11"/>
      <c r="G4" s="12">
        <f>+Rozpočet!G4</f>
        <v>41649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86</v>
      </c>
      <c r="C10" s="106" t="s">
        <v>87</v>
      </c>
    </row>
    <row r="12" spans="1:11" ht="12.75">
      <c r="A12" s="107">
        <v>1</v>
      </c>
      <c r="B12" s="108" t="s">
        <v>88</v>
      </c>
      <c r="C12" s="109" t="s">
        <v>89</v>
      </c>
      <c r="D12" s="110" t="s">
        <v>90</v>
      </c>
      <c r="E12" s="111">
        <v>1.14</v>
      </c>
      <c r="F12" s="112">
        <v>0</v>
      </c>
      <c r="G12" s="113">
        <f>E12*F12</f>
        <v>0</v>
      </c>
      <c r="I12" s="115"/>
      <c r="J12" s="114"/>
      <c r="K12" s="115"/>
    </row>
    <row r="13" spans="3:11" ht="12.75">
      <c r="C13" s="118" t="s">
        <v>91</v>
      </c>
      <c r="E13" s="111">
        <v>1.14</v>
      </c>
      <c r="G13" s="113"/>
      <c r="I13" s="115"/>
      <c r="K13" s="115"/>
    </row>
    <row r="14" spans="1:11" ht="12.75">
      <c r="A14" s="107">
        <v>2</v>
      </c>
      <c r="B14" s="108" t="s">
        <v>92</v>
      </c>
      <c r="C14" s="109" t="s">
        <v>93</v>
      </c>
      <c r="D14" s="110" t="s">
        <v>90</v>
      </c>
      <c r="E14" s="111">
        <v>0.57</v>
      </c>
      <c r="F14" s="112">
        <v>0</v>
      </c>
      <c r="G14" s="113">
        <f>E14*F14</f>
        <v>0</v>
      </c>
      <c r="I14" s="115"/>
      <c r="J14" s="114"/>
      <c r="K14" s="115"/>
    </row>
    <row r="15" spans="3:11" ht="12.75">
      <c r="C15" s="118" t="s">
        <v>94</v>
      </c>
      <c r="E15" s="111">
        <v>0.57</v>
      </c>
      <c r="G15" s="113"/>
      <c r="I15" s="115"/>
      <c r="K15" s="115"/>
    </row>
    <row r="16" spans="1:11" ht="12.75">
      <c r="A16" s="107">
        <v>3</v>
      </c>
      <c r="B16" s="108" t="s">
        <v>95</v>
      </c>
      <c r="C16" s="109" t="s">
        <v>96</v>
      </c>
      <c r="D16" s="110" t="s">
        <v>90</v>
      </c>
      <c r="E16" s="111">
        <v>6.8</v>
      </c>
      <c r="F16" s="112">
        <v>0</v>
      </c>
      <c r="G16" s="113">
        <f>E16*F16</f>
        <v>0</v>
      </c>
      <c r="I16" s="115"/>
      <c r="J16" s="114"/>
      <c r="K16" s="115"/>
    </row>
    <row r="17" spans="3:11" ht="12.75">
      <c r="C17" s="118" t="s">
        <v>97</v>
      </c>
      <c r="E17" s="111">
        <v>0</v>
      </c>
      <c r="G17" s="113"/>
      <c r="I17" s="115"/>
      <c r="K17" s="115"/>
    </row>
    <row r="18" spans="3:11" ht="12.75">
      <c r="C18" s="118" t="s">
        <v>98</v>
      </c>
      <c r="E18" s="111">
        <v>6.8</v>
      </c>
      <c r="G18" s="113"/>
      <c r="I18" s="115"/>
      <c r="K18" s="115"/>
    </row>
    <row r="19" spans="1:11" ht="12.75">
      <c r="A19" s="107">
        <v>4</v>
      </c>
      <c r="B19" s="108" t="s">
        <v>99</v>
      </c>
      <c r="C19" s="109" t="s">
        <v>100</v>
      </c>
      <c r="D19" s="110" t="s">
        <v>90</v>
      </c>
      <c r="E19" s="111">
        <v>3.4</v>
      </c>
      <c r="F19" s="112">
        <v>0</v>
      </c>
      <c r="G19" s="113">
        <f>E19*F19</f>
        <v>0</v>
      </c>
      <c r="I19" s="115"/>
      <c r="J19" s="114"/>
      <c r="K19" s="115"/>
    </row>
    <row r="20" spans="3:11" ht="12.75">
      <c r="C20" s="118" t="s">
        <v>101</v>
      </c>
      <c r="E20" s="111">
        <v>3.4</v>
      </c>
      <c r="G20" s="113"/>
      <c r="I20" s="115"/>
      <c r="K20" s="115"/>
    </row>
    <row r="21" spans="1:11" ht="12.75">
      <c r="A21" s="107">
        <v>5</v>
      </c>
      <c r="B21" s="108" t="s">
        <v>102</v>
      </c>
      <c r="C21" s="109" t="s">
        <v>103</v>
      </c>
      <c r="D21" s="110" t="s">
        <v>90</v>
      </c>
      <c r="E21" s="111">
        <v>3.45</v>
      </c>
      <c r="F21" s="112">
        <v>0</v>
      </c>
      <c r="G21" s="113">
        <f>E21*F21</f>
        <v>0</v>
      </c>
      <c r="I21" s="115"/>
      <c r="J21" s="114"/>
      <c r="K21" s="115"/>
    </row>
    <row r="22" spans="3:11" ht="12.75">
      <c r="C22" s="118" t="s">
        <v>104</v>
      </c>
      <c r="E22" s="111">
        <v>0</v>
      </c>
      <c r="G22" s="113"/>
      <c r="I22" s="115"/>
      <c r="K22" s="115"/>
    </row>
    <row r="23" spans="3:11" ht="12.75">
      <c r="C23" s="118" t="s">
        <v>105</v>
      </c>
      <c r="E23" s="111">
        <v>3.45</v>
      </c>
      <c r="G23" s="113"/>
      <c r="I23" s="115"/>
      <c r="K23" s="115"/>
    </row>
    <row r="24" spans="1:11" ht="12.75">
      <c r="A24" s="107">
        <v>6</v>
      </c>
      <c r="B24" s="108" t="s">
        <v>106</v>
      </c>
      <c r="C24" s="109" t="s">
        <v>107</v>
      </c>
      <c r="D24" s="110" t="s">
        <v>90</v>
      </c>
      <c r="E24" s="111">
        <v>1.725</v>
      </c>
      <c r="F24" s="112">
        <v>0</v>
      </c>
      <c r="G24" s="113">
        <f>E24*F24</f>
        <v>0</v>
      </c>
      <c r="I24" s="115"/>
      <c r="J24" s="114"/>
      <c r="K24" s="115"/>
    </row>
    <row r="25" spans="3:11" ht="12.75">
      <c r="C25" s="118" t="s">
        <v>108</v>
      </c>
      <c r="E25" s="111">
        <v>1.725</v>
      </c>
      <c r="G25" s="113"/>
      <c r="I25" s="115"/>
      <c r="K25" s="115"/>
    </row>
    <row r="26" spans="1:11" ht="12.75">
      <c r="A26" s="107">
        <v>7</v>
      </c>
      <c r="B26" s="108" t="s">
        <v>109</v>
      </c>
      <c r="C26" s="109" t="s">
        <v>110</v>
      </c>
      <c r="D26" s="110" t="s">
        <v>90</v>
      </c>
      <c r="E26" s="111">
        <v>12.8</v>
      </c>
      <c r="F26" s="112">
        <v>0</v>
      </c>
      <c r="G26" s="113">
        <f>E26*F26</f>
        <v>0</v>
      </c>
      <c r="I26" s="115"/>
      <c r="J26" s="114"/>
      <c r="K26" s="115"/>
    </row>
    <row r="27" spans="3:11" ht="12.75">
      <c r="C27" s="118" t="s">
        <v>111</v>
      </c>
      <c r="E27" s="111">
        <v>0</v>
      </c>
      <c r="G27" s="113"/>
      <c r="I27" s="115"/>
      <c r="K27" s="115"/>
    </row>
    <row r="28" spans="3:11" ht="12.75">
      <c r="C28" s="118" t="s">
        <v>112</v>
      </c>
      <c r="E28" s="111">
        <v>12</v>
      </c>
      <c r="G28" s="113"/>
      <c r="I28" s="115"/>
      <c r="K28" s="115"/>
    </row>
    <row r="29" spans="3:11" ht="12.75">
      <c r="C29" s="118" t="s">
        <v>113</v>
      </c>
      <c r="E29" s="111">
        <v>0</v>
      </c>
      <c r="G29" s="113"/>
      <c r="I29" s="115"/>
      <c r="K29" s="115"/>
    </row>
    <row r="30" spans="3:11" ht="12.75">
      <c r="C30" s="118" t="s">
        <v>114</v>
      </c>
      <c r="E30" s="111">
        <v>0.8</v>
      </c>
      <c r="G30" s="113"/>
      <c r="I30" s="115"/>
      <c r="K30" s="115"/>
    </row>
    <row r="31" spans="1:11" ht="12.75">
      <c r="A31" s="107">
        <v>8</v>
      </c>
      <c r="B31" s="108" t="s">
        <v>115</v>
      </c>
      <c r="C31" s="109" t="s">
        <v>116</v>
      </c>
      <c r="D31" s="110" t="s">
        <v>90</v>
      </c>
      <c r="E31" s="111">
        <v>6.4</v>
      </c>
      <c r="F31" s="112">
        <v>0</v>
      </c>
      <c r="G31" s="113">
        <f>E31*F31</f>
        <v>0</v>
      </c>
      <c r="I31" s="115"/>
      <c r="J31" s="114"/>
      <c r="K31" s="115"/>
    </row>
    <row r="32" spans="3:11" ht="12.75">
      <c r="C32" s="118" t="s">
        <v>117</v>
      </c>
      <c r="E32" s="111">
        <v>6.4</v>
      </c>
      <c r="G32" s="113"/>
      <c r="I32" s="115"/>
      <c r="K32" s="115"/>
    </row>
    <row r="33" spans="1:11" ht="12.75">
      <c r="A33" s="107">
        <v>9</v>
      </c>
      <c r="B33" s="108" t="s">
        <v>118</v>
      </c>
      <c r="C33" s="109" t="s">
        <v>119</v>
      </c>
      <c r="D33" s="110" t="s">
        <v>90</v>
      </c>
      <c r="E33" s="111">
        <v>24.19</v>
      </c>
      <c r="F33" s="112">
        <v>0</v>
      </c>
      <c r="G33" s="113">
        <f>E33*F33</f>
        <v>0</v>
      </c>
      <c r="I33" s="115"/>
      <c r="J33" s="114"/>
      <c r="K33" s="115"/>
    </row>
    <row r="34" spans="3:11" ht="12.75">
      <c r="C34" s="118" t="s">
        <v>120</v>
      </c>
      <c r="E34" s="111">
        <v>12.8</v>
      </c>
      <c r="G34" s="113"/>
      <c r="I34" s="115"/>
      <c r="K34" s="115"/>
    </row>
    <row r="35" spans="3:11" ht="12.75">
      <c r="C35" s="118" t="s">
        <v>121</v>
      </c>
      <c r="E35" s="111">
        <v>3.45</v>
      </c>
      <c r="G35" s="113"/>
      <c r="I35" s="115"/>
      <c r="K35" s="115"/>
    </row>
    <row r="36" spans="3:11" ht="12.75">
      <c r="C36" s="118" t="s">
        <v>122</v>
      </c>
      <c r="E36" s="111">
        <v>6.8</v>
      </c>
      <c r="G36" s="113"/>
      <c r="I36" s="115"/>
      <c r="K36" s="115"/>
    </row>
    <row r="37" spans="3:11" ht="12.75">
      <c r="C37" s="118" t="s">
        <v>123</v>
      </c>
      <c r="E37" s="111">
        <v>1.14</v>
      </c>
      <c r="G37" s="113"/>
      <c r="I37" s="115"/>
      <c r="K37" s="115"/>
    </row>
    <row r="38" spans="1:11" ht="12.75">
      <c r="A38" s="107">
        <v>10</v>
      </c>
      <c r="B38" s="108" t="s">
        <v>124</v>
      </c>
      <c r="C38" s="109" t="s">
        <v>125</v>
      </c>
      <c r="D38" s="110" t="s">
        <v>90</v>
      </c>
      <c r="E38" s="111">
        <v>24.19</v>
      </c>
      <c r="F38" s="112">
        <v>0</v>
      </c>
      <c r="G38" s="113">
        <f>E38*F38</f>
        <v>0</v>
      </c>
      <c r="I38" s="115"/>
      <c r="J38" s="114"/>
      <c r="K38" s="115"/>
    </row>
    <row r="39" spans="3:11" ht="12.75">
      <c r="C39" s="118" t="s">
        <v>126</v>
      </c>
      <c r="E39" s="111">
        <v>24.19</v>
      </c>
      <c r="G39" s="113"/>
      <c r="I39" s="115"/>
      <c r="K39" s="115"/>
    </row>
    <row r="40" spans="1:11" ht="12.75">
      <c r="A40" s="107">
        <v>11</v>
      </c>
      <c r="B40" s="108" t="s">
        <v>127</v>
      </c>
      <c r="C40" s="109" t="s">
        <v>128</v>
      </c>
      <c r="D40" s="110" t="s">
        <v>90</v>
      </c>
      <c r="E40" s="111">
        <v>24.19</v>
      </c>
      <c r="F40" s="112">
        <v>0</v>
      </c>
      <c r="G40" s="113">
        <f>E40*F40</f>
        <v>0</v>
      </c>
      <c r="I40" s="115"/>
      <c r="J40" s="114"/>
      <c r="K40" s="115"/>
    </row>
    <row r="41" spans="3:11" ht="12.75">
      <c r="C41" s="118" t="s">
        <v>126</v>
      </c>
      <c r="E41" s="111">
        <v>24.19</v>
      </c>
      <c r="G41" s="113"/>
      <c r="I41" s="115"/>
      <c r="K41" s="115"/>
    </row>
    <row r="42" spans="1:11" ht="12.75">
      <c r="A42" s="107">
        <v>12</v>
      </c>
      <c r="B42" s="108" t="s">
        <v>129</v>
      </c>
      <c r="C42" s="109" t="s">
        <v>130</v>
      </c>
      <c r="D42" s="110" t="s">
        <v>90</v>
      </c>
      <c r="E42" s="111">
        <v>13.245</v>
      </c>
      <c r="F42" s="112">
        <v>0</v>
      </c>
      <c r="G42" s="113">
        <f>E42*F42</f>
        <v>0</v>
      </c>
      <c r="I42" s="115"/>
      <c r="J42" s="114"/>
      <c r="K42" s="115"/>
    </row>
    <row r="43" spans="3:11" ht="12.75">
      <c r="C43" s="118" t="s">
        <v>131</v>
      </c>
      <c r="E43" s="111">
        <v>11.52</v>
      </c>
      <c r="G43" s="113"/>
      <c r="I43" s="115"/>
      <c r="K43" s="115"/>
    </row>
    <row r="44" spans="3:11" ht="12.75">
      <c r="C44" s="118" t="s">
        <v>108</v>
      </c>
      <c r="E44" s="111">
        <v>1.725</v>
      </c>
      <c r="G44" s="113"/>
      <c r="I44" s="115"/>
      <c r="K44" s="115"/>
    </row>
    <row r="45" spans="1:11" ht="12.75">
      <c r="A45" s="119" t="s">
        <v>132</v>
      </c>
      <c r="B45" s="120">
        <v>58337345</v>
      </c>
      <c r="C45" s="109" t="s">
        <v>133</v>
      </c>
      <c r="D45" s="110" t="s">
        <v>134</v>
      </c>
      <c r="E45" s="111">
        <v>16.297</v>
      </c>
      <c r="F45" s="112">
        <v>1</v>
      </c>
      <c r="G45" s="113">
        <f>E45*F45</f>
        <v>16.297</v>
      </c>
      <c r="H45" s="114"/>
      <c r="I45" s="115"/>
      <c r="K45" s="115"/>
    </row>
    <row r="46" spans="1:11" ht="12.75">
      <c r="A46" s="107">
        <v>13</v>
      </c>
      <c r="B46" s="108" t="s">
        <v>135</v>
      </c>
      <c r="C46" s="109" t="s">
        <v>136</v>
      </c>
      <c r="D46" s="110" t="s">
        <v>137</v>
      </c>
      <c r="E46" s="111">
        <v>7.5</v>
      </c>
      <c r="F46" s="112">
        <v>0</v>
      </c>
      <c r="G46" s="113">
        <f>E46*F46</f>
        <v>0</v>
      </c>
      <c r="I46" s="115"/>
      <c r="J46" s="114"/>
      <c r="K46" s="115"/>
    </row>
    <row r="47" spans="3:11" ht="12.75">
      <c r="C47" s="118" t="s">
        <v>138</v>
      </c>
      <c r="E47" s="111">
        <v>7.5</v>
      </c>
      <c r="G47" s="113"/>
      <c r="I47" s="115"/>
      <c r="K47" s="115"/>
    </row>
    <row r="48" spans="1:11" ht="12.75">
      <c r="A48" s="107">
        <v>14</v>
      </c>
      <c r="B48" s="108" t="s">
        <v>139</v>
      </c>
      <c r="C48" s="109" t="s">
        <v>140</v>
      </c>
      <c r="D48" s="110" t="s">
        <v>141</v>
      </c>
      <c r="E48" s="111">
        <v>8</v>
      </c>
      <c r="F48" s="112">
        <v>0.01475</v>
      </c>
      <c r="G48" s="113">
        <f>E48*F48</f>
        <v>0.118</v>
      </c>
      <c r="I48" s="115"/>
      <c r="J48" s="114"/>
      <c r="K48" s="115"/>
    </row>
    <row r="49" spans="3:11" ht="12.75">
      <c r="C49" s="118" t="s">
        <v>142</v>
      </c>
      <c r="E49" s="111">
        <v>0</v>
      </c>
      <c r="G49" s="113"/>
      <c r="I49" s="115"/>
      <c r="K49" s="115"/>
    </row>
    <row r="50" spans="3:11" ht="12.75">
      <c r="C50" s="118" t="s">
        <v>143</v>
      </c>
      <c r="E50" s="111">
        <v>8</v>
      </c>
      <c r="G50" s="113"/>
      <c r="I50" s="115"/>
      <c r="K50" s="115"/>
    </row>
    <row r="52" spans="2:3" ht="15">
      <c r="B52" s="106" t="s">
        <v>144</v>
      </c>
      <c r="C52" s="106" t="s">
        <v>145</v>
      </c>
    </row>
    <row r="54" spans="1:11" ht="12.75">
      <c r="A54" s="107">
        <v>1</v>
      </c>
      <c r="B54" s="108" t="s">
        <v>146</v>
      </c>
      <c r="C54" s="109" t="s">
        <v>147</v>
      </c>
      <c r="D54" s="110" t="s">
        <v>141</v>
      </c>
      <c r="E54" s="111">
        <v>16</v>
      </c>
      <c r="F54" s="112">
        <v>0</v>
      </c>
      <c r="G54" s="113">
        <f>E54*F54</f>
        <v>0</v>
      </c>
      <c r="I54" s="115"/>
      <c r="J54" s="114"/>
      <c r="K54" s="115"/>
    </row>
    <row r="55" spans="3:11" ht="12.75">
      <c r="C55" s="118" t="s">
        <v>148</v>
      </c>
      <c r="E55" s="111">
        <v>16</v>
      </c>
      <c r="G55" s="113"/>
      <c r="I55" s="115"/>
      <c r="K55" s="115"/>
    </row>
    <row r="56" spans="1:11" ht="12.75">
      <c r="A56" s="107">
        <v>2</v>
      </c>
      <c r="B56" s="108" t="s">
        <v>149</v>
      </c>
      <c r="C56" s="109" t="s">
        <v>150</v>
      </c>
      <c r="D56" s="110" t="s">
        <v>141</v>
      </c>
      <c r="E56" s="111">
        <v>16</v>
      </c>
      <c r="F56" s="112">
        <v>0</v>
      </c>
      <c r="G56" s="113">
        <f>E56*F56</f>
        <v>0</v>
      </c>
      <c r="I56" s="115"/>
      <c r="J56" s="114"/>
      <c r="K56" s="115"/>
    </row>
    <row r="57" spans="3:11" ht="12.75">
      <c r="C57" s="118" t="s">
        <v>148</v>
      </c>
      <c r="E57" s="111">
        <v>16</v>
      </c>
      <c r="G57" s="113"/>
      <c r="I57" s="115"/>
      <c r="K57" s="115"/>
    </row>
    <row r="58" spans="1:11" ht="12.75">
      <c r="A58" s="107">
        <v>3</v>
      </c>
      <c r="B58" s="108" t="s">
        <v>151</v>
      </c>
      <c r="C58" s="109" t="s">
        <v>152</v>
      </c>
      <c r="D58" s="110" t="s">
        <v>137</v>
      </c>
      <c r="E58" s="111">
        <v>42</v>
      </c>
      <c r="F58" s="112">
        <v>0</v>
      </c>
      <c r="G58" s="113">
        <f>E58*F58</f>
        <v>0</v>
      </c>
      <c r="I58" s="115"/>
      <c r="J58" s="114"/>
      <c r="K58" s="115"/>
    </row>
    <row r="59" spans="3:11" ht="12.75">
      <c r="C59" s="118" t="s">
        <v>153</v>
      </c>
      <c r="E59" s="111">
        <v>42</v>
      </c>
      <c r="G59" s="113"/>
      <c r="I59" s="115"/>
      <c r="K59" s="115"/>
    </row>
    <row r="60" spans="1:11" ht="12.75">
      <c r="A60" s="107">
        <v>4</v>
      </c>
      <c r="B60" s="108" t="s">
        <v>154</v>
      </c>
      <c r="C60" s="109" t="s">
        <v>155</v>
      </c>
      <c r="D60" s="110" t="s">
        <v>137</v>
      </c>
      <c r="E60" s="111">
        <v>9</v>
      </c>
      <c r="F60" s="112">
        <v>0</v>
      </c>
      <c r="G60" s="113">
        <f>E60*F60</f>
        <v>0</v>
      </c>
      <c r="I60" s="115"/>
      <c r="J60" s="114"/>
      <c r="K60" s="115"/>
    </row>
    <row r="61" spans="3:11" ht="12.75">
      <c r="C61" s="118" t="s">
        <v>156</v>
      </c>
      <c r="E61" s="111">
        <v>9</v>
      </c>
      <c r="G61" s="113"/>
      <c r="I61" s="115"/>
      <c r="K61" s="115"/>
    </row>
    <row r="62" spans="1:11" ht="12.75">
      <c r="A62" s="107">
        <v>5</v>
      </c>
      <c r="B62" s="108" t="s">
        <v>157</v>
      </c>
      <c r="C62" s="109" t="s">
        <v>158</v>
      </c>
      <c r="D62" s="110" t="s">
        <v>137</v>
      </c>
      <c r="E62" s="111">
        <v>9</v>
      </c>
      <c r="F62" s="112">
        <v>0</v>
      </c>
      <c r="G62" s="113">
        <f>E62*F62</f>
        <v>0</v>
      </c>
      <c r="I62" s="115"/>
      <c r="J62" s="114"/>
      <c r="K62" s="115"/>
    </row>
    <row r="63" spans="3:11" ht="12.75">
      <c r="C63" s="118" t="s">
        <v>156</v>
      </c>
      <c r="E63" s="111">
        <v>9</v>
      </c>
      <c r="G63" s="113"/>
      <c r="I63" s="115"/>
      <c r="K63" s="115"/>
    </row>
    <row r="64" spans="1:11" ht="12.75">
      <c r="A64" s="107">
        <v>6</v>
      </c>
      <c r="B64" s="108" t="s">
        <v>159</v>
      </c>
      <c r="C64" s="109" t="s">
        <v>160</v>
      </c>
      <c r="D64" s="110" t="s">
        <v>141</v>
      </c>
      <c r="E64" s="111">
        <v>7</v>
      </c>
      <c r="F64" s="112">
        <v>0</v>
      </c>
      <c r="G64" s="113">
        <f>E64*F64</f>
        <v>0</v>
      </c>
      <c r="I64" s="115"/>
      <c r="J64" s="114"/>
      <c r="K64" s="115"/>
    </row>
    <row r="65" spans="3:11" ht="12.75">
      <c r="C65" s="118" t="s">
        <v>161</v>
      </c>
      <c r="E65" s="111">
        <v>7</v>
      </c>
      <c r="G65" s="113"/>
      <c r="I65" s="115"/>
      <c r="K65" s="115"/>
    </row>
    <row r="66" spans="1:11" ht="12.75">
      <c r="A66" s="107">
        <v>7</v>
      </c>
      <c r="B66" s="108" t="s">
        <v>162</v>
      </c>
      <c r="C66" s="109" t="s">
        <v>163</v>
      </c>
      <c r="D66" s="110" t="s">
        <v>141</v>
      </c>
      <c r="E66" s="111">
        <v>19</v>
      </c>
      <c r="F66" s="112">
        <v>0</v>
      </c>
      <c r="G66" s="113">
        <f>E66*F66</f>
        <v>0</v>
      </c>
      <c r="I66" s="115"/>
      <c r="J66" s="114"/>
      <c r="K66" s="115"/>
    </row>
    <row r="67" spans="3:11" ht="12.75">
      <c r="C67" s="118" t="s">
        <v>164</v>
      </c>
      <c r="E67" s="111">
        <v>19</v>
      </c>
      <c r="G67" s="113"/>
      <c r="I67" s="115"/>
      <c r="K67" s="115"/>
    </row>
    <row r="69" spans="2:3" ht="15">
      <c r="B69" s="106" t="s">
        <v>165</v>
      </c>
      <c r="C69" s="106" t="s">
        <v>166</v>
      </c>
    </row>
    <row r="71" spans="1:11" ht="12.75">
      <c r="A71" s="107">
        <v>1</v>
      </c>
      <c r="B71" s="108" t="s">
        <v>167</v>
      </c>
      <c r="C71" s="109" t="s">
        <v>168</v>
      </c>
      <c r="D71" s="110" t="s">
        <v>141</v>
      </c>
      <c r="E71" s="111">
        <v>42.5</v>
      </c>
      <c r="F71" s="112">
        <v>0.22657</v>
      </c>
      <c r="G71" s="113">
        <f>E71*F71</f>
        <v>9.629225</v>
      </c>
      <c r="I71" s="115"/>
      <c r="J71" s="114"/>
      <c r="K71" s="115"/>
    </row>
    <row r="72" spans="3:11" ht="12.75">
      <c r="C72" s="118" t="s">
        <v>142</v>
      </c>
      <c r="E72" s="111">
        <v>0</v>
      </c>
      <c r="G72" s="113"/>
      <c r="I72" s="115"/>
      <c r="K72" s="115"/>
    </row>
    <row r="73" spans="3:11" ht="12.75">
      <c r="C73" s="118" t="s">
        <v>169</v>
      </c>
      <c r="E73" s="111">
        <v>42.5</v>
      </c>
      <c r="G73" s="113"/>
      <c r="I73" s="115"/>
      <c r="K73" s="115"/>
    </row>
    <row r="74" spans="1:11" ht="12.75">
      <c r="A74" s="107">
        <v>2</v>
      </c>
      <c r="B74" s="108" t="s">
        <v>170</v>
      </c>
      <c r="C74" s="109" t="s">
        <v>171</v>
      </c>
      <c r="D74" s="110" t="s">
        <v>90</v>
      </c>
      <c r="E74" s="111">
        <v>5.1</v>
      </c>
      <c r="F74" s="112">
        <v>1.9205</v>
      </c>
      <c r="G74" s="113">
        <f>E74*F74</f>
        <v>9.79455</v>
      </c>
      <c r="I74" s="115"/>
      <c r="J74" s="114"/>
      <c r="K74" s="115"/>
    </row>
    <row r="75" spans="3:11" ht="12.75">
      <c r="C75" s="118" t="s">
        <v>172</v>
      </c>
      <c r="E75" s="111">
        <v>5.1</v>
      </c>
      <c r="G75" s="113"/>
      <c r="I75" s="115"/>
      <c r="K75" s="115"/>
    </row>
    <row r="76" spans="1:11" ht="12.75">
      <c r="A76" s="107">
        <v>3</v>
      </c>
      <c r="B76" s="108" t="s">
        <v>173</v>
      </c>
      <c r="C76" s="109" t="s">
        <v>174</v>
      </c>
      <c r="D76" s="110" t="s">
        <v>137</v>
      </c>
      <c r="E76" s="111">
        <v>68</v>
      </c>
      <c r="F76" s="112">
        <v>3E-05</v>
      </c>
      <c r="G76" s="113">
        <f>E76*F76</f>
        <v>0.00204</v>
      </c>
      <c r="I76" s="115"/>
      <c r="J76" s="114"/>
      <c r="K76" s="115"/>
    </row>
    <row r="77" spans="3:11" ht="12.75">
      <c r="C77" s="118" t="s">
        <v>175</v>
      </c>
      <c r="E77" s="111">
        <v>0</v>
      </c>
      <c r="G77" s="113"/>
      <c r="I77" s="115"/>
      <c r="K77" s="115"/>
    </row>
    <row r="78" spans="3:11" ht="12.75">
      <c r="C78" s="118" t="s">
        <v>176</v>
      </c>
      <c r="E78" s="111">
        <v>68</v>
      </c>
      <c r="G78" s="113"/>
      <c r="I78" s="115"/>
      <c r="K78" s="115"/>
    </row>
    <row r="79" spans="1:11" ht="12.75">
      <c r="A79" s="119" t="s">
        <v>177</v>
      </c>
      <c r="B79" s="120">
        <v>67352170</v>
      </c>
      <c r="C79" s="109" t="s">
        <v>178</v>
      </c>
      <c r="D79" s="110" t="s">
        <v>137</v>
      </c>
      <c r="E79" s="111">
        <v>71.4</v>
      </c>
      <c r="F79" s="112">
        <v>0.0003</v>
      </c>
      <c r="G79" s="113">
        <f>E79*F79</f>
        <v>0.02142</v>
      </c>
      <c r="H79" s="114"/>
      <c r="I79" s="115"/>
      <c r="K79" s="115"/>
    </row>
    <row r="80" spans="1:11" ht="12.75">
      <c r="A80" s="107">
        <v>4</v>
      </c>
      <c r="B80" s="108" t="s">
        <v>179</v>
      </c>
      <c r="C80" s="109" t="s">
        <v>180</v>
      </c>
      <c r="D80" s="110" t="s">
        <v>90</v>
      </c>
      <c r="E80" s="111">
        <v>1</v>
      </c>
      <c r="F80" s="112">
        <v>0</v>
      </c>
      <c r="G80" s="113">
        <f>E80*F80</f>
        <v>0</v>
      </c>
      <c r="I80" s="115"/>
      <c r="J80" s="114"/>
      <c r="K80" s="115"/>
    </row>
    <row r="81" spans="3:11" ht="12.75">
      <c r="C81" s="118" t="s">
        <v>86</v>
      </c>
      <c r="E81" s="111">
        <v>1</v>
      </c>
      <c r="G81" s="113"/>
      <c r="I81" s="115"/>
      <c r="K81" s="115"/>
    </row>
    <row r="83" spans="2:3" ht="15">
      <c r="B83" s="106" t="s">
        <v>181</v>
      </c>
      <c r="C83" s="106" t="s">
        <v>182</v>
      </c>
    </row>
    <row r="85" spans="1:11" ht="12.75">
      <c r="A85" s="107">
        <v>1</v>
      </c>
      <c r="B85" s="108" t="s">
        <v>183</v>
      </c>
      <c r="C85" s="109" t="s">
        <v>184</v>
      </c>
      <c r="D85" s="110" t="s">
        <v>137</v>
      </c>
      <c r="E85" s="111">
        <v>13</v>
      </c>
      <c r="F85" s="112">
        <v>0.91124</v>
      </c>
      <c r="G85" s="113">
        <f>E85*F85</f>
        <v>11.84612</v>
      </c>
      <c r="I85" s="115"/>
      <c r="J85" s="114"/>
      <c r="K85" s="115"/>
    </row>
    <row r="86" spans="3:11" ht="12.75">
      <c r="C86" s="118" t="s">
        <v>185</v>
      </c>
      <c r="E86" s="111">
        <v>13</v>
      </c>
      <c r="G86" s="113"/>
      <c r="I86" s="115"/>
      <c r="K86" s="115"/>
    </row>
    <row r="87" spans="1:11" ht="12.75">
      <c r="A87" s="107">
        <v>2</v>
      </c>
      <c r="B87" s="108" t="s">
        <v>179</v>
      </c>
      <c r="C87" s="109" t="s">
        <v>180</v>
      </c>
      <c r="D87" s="110" t="s">
        <v>90</v>
      </c>
      <c r="E87" s="111">
        <v>0.8</v>
      </c>
      <c r="F87" s="112">
        <v>0</v>
      </c>
      <c r="G87" s="113">
        <f>E87*F87</f>
        <v>0</v>
      </c>
      <c r="I87" s="115"/>
      <c r="J87" s="114"/>
      <c r="K87" s="115"/>
    </row>
    <row r="88" spans="3:11" ht="12.75">
      <c r="C88" s="118" t="s">
        <v>114</v>
      </c>
      <c r="E88" s="111">
        <v>0.8</v>
      </c>
      <c r="G88" s="113"/>
      <c r="I88" s="115"/>
      <c r="K88" s="115"/>
    </row>
    <row r="89" spans="1:11" ht="12.75">
      <c r="A89" s="107">
        <v>3</v>
      </c>
      <c r="B89" s="108" t="s">
        <v>186</v>
      </c>
      <c r="C89" s="109" t="s">
        <v>187</v>
      </c>
      <c r="D89" s="110" t="s">
        <v>137</v>
      </c>
      <c r="E89" s="111">
        <v>13</v>
      </c>
      <c r="F89" s="112">
        <v>0.31879</v>
      </c>
      <c r="G89" s="113">
        <f>E89*F89</f>
        <v>4.144270000000001</v>
      </c>
      <c r="I89" s="115"/>
      <c r="J89" s="114"/>
      <c r="K89" s="115"/>
    </row>
    <row r="90" spans="3:11" ht="12.75">
      <c r="C90" s="118" t="s">
        <v>188</v>
      </c>
      <c r="E90" s="111">
        <v>13</v>
      </c>
      <c r="G90" s="113"/>
      <c r="I90" s="115"/>
      <c r="K90" s="115"/>
    </row>
    <row r="91" spans="1:11" ht="12.75">
      <c r="A91" s="107">
        <v>4</v>
      </c>
      <c r="B91" s="108" t="s">
        <v>189</v>
      </c>
      <c r="C91" s="109" t="s">
        <v>190</v>
      </c>
      <c r="D91" s="110" t="s">
        <v>137</v>
      </c>
      <c r="E91" s="111">
        <v>13</v>
      </c>
      <c r="F91" s="112">
        <v>0</v>
      </c>
      <c r="G91" s="113">
        <f>E91*F91</f>
        <v>0</v>
      </c>
      <c r="I91" s="115"/>
      <c r="J91" s="114"/>
      <c r="K91" s="115"/>
    </row>
    <row r="92" spans="3:11" ht="12.75">
      <c r="C92" s="118" t="s">
        <v>185</v>
      </c>
      <c r="E92" s="111">
        <v>13</v>
      </c>
      <c r="G92" s="113"/>
      <c r="I92" s="115"/>
      <c r="K92" s="115"/>
    </row>
    <row r="94" spans="2:3" ht="15">
      <c r="B94" s="106" t="s">
        <v>191</v>
      </c>
      <c r="C94" s="106" t="s">
        <v>192</v>
      </c>
    </row>
    <row r="96" spans="1:11" ht="12.75">
      <c r="A96" s="107">
        <v>1</v>
      </c>
      <c r="B96" s="108" t="s">
        <v>193</v>
      </c>
      <c r="C96" s="109" t="s">
        <v>194</v>
      </c>
      <c r="D96" s="110" t="s">
        <v>137</v>
      </c>
      <c r="E96" s="111">
        <v>18</v>
      </c>
      <c r="F96" s="112">
        <v>0</v>
      </c>
      <c r="G96" s="113">
        <f>E96*F96</f>
        <v>0</v>
      </c>
      <c r="I96" s="115"/>
      <c r="J96" s="114"/>
      <c r="K96" s="115"/>
    </row>
    <row r="97" spans="3:11" ht="12.75">
      <c r="C97" s="118" t="s">
        <v>195</v>
      </c>
      <c r="E97" s="111">
        <v>0</v>
      </c>
      <c r="G97" s="113"/>
      <c r="I97" s="115"/>
      <c r="K97" s="115"/>
    </row>
    <row r="98" spans="3:11" ht="12.75">
      <c r="C98" s="118" t="s">
        <v>156</v>
      </c>
      <c r="E98" s="111">
        <v>9</v>
      </c>
      <c r="G98" s="113"/>
      <c r="I98" s="115"/>
      <c r="K98" s="115"/>
    </row>
    <row r="99" spans="3:11" ht="12.75">
      <c r="C99" s="118" t="s">
        <v>196</v>
      </c>
      <c r="E99" s="111">
        <v>0</v>
      </c>
      <c r="G99" s="113"/>
      <c r="I99" s="115"/>
      <c r="K99" s="115"/>
    </row>
    <row r="100" spans="3:11" ht="12.75">
      <c r="C100" s="118" t="s">
        <v>156</v>
      </c>
      <c r="E100" s="111">
        <v>9</v>
      </c>
      <c r="G100" s="113"/>
      <c r="I100" s="115"/>
      <c r="K100" s="115"/>
    </row>
    <row r="101" spans="1:11" ht="12.75">
      <c r="A101" s="107">
        <v>2</v>
      </c>
      <c r="B101" s="108" t="s">
        <v>197</v>
      </c>
      <c r="C101" s="109" t="s">
        <v>198</v>
      </c>
      <c r="D101" s="110" t="s">
        <v>137</v>
      </c>
      <c r="E101" s="111">
        <v>6.4</v>
      </c>
      <c r="F101" s="112">
        <v>0</v>
      </c>
      <c r="G101" s="113">
        <f>E101*F101</f>
        <v>0</v>
      </c>
      <c r="I101" s="115"/>
      <c r="J101" s="114"/>
      <c r="K101" s="115"/>
    </row>
    <row r="102" spans="3:11" ht="12.75">
      <c r="C102" s="118" t="s">
        <v>199</v>
      </c>
      <c r="E102" s="111">
        <v>0</v>
      </c>
      <c r="G102" s="113"/>
      <c r="I102" s="115"/>
      <c r="K102" s="115"/>
    </row>
    <row r="103" spans="3:11" ht="12.75">
      <c r="C103" s="118" t="s">
        <v>200</v>
      </c>
      <c r="E103" s="111">
        <v>6.4</v>
      </c>
      <c r="G103" s="113"/>
      <c r="I103" s="115"/>
      <c r="K103" s="115"/>
    </row>
    <row r="104" spans="1:11" ht="12.75">
      <c r="A104" s="107">
        <v>3</v>
      </c>
      <c r="B104" s="108" t="s">
        <v>201</v>
      </c>
      <c r="C104" s="109" t="s">
        <v>202</v>
      </c>
      <c r="D104" s="110" t="s">
        <v>137</v>
      </c>
      <c r="E104" s="111">
        <v>9</v>
      </c>
      <c r="F104" s="112">
        <v>0.211</v>
      </c>
      <c r="G104" s="113">
        <f>E104*F104</f>
        <v>1.899</v>
      </c>
      <c r="I104" s="115"/>
      <c r="J104" s="114"/>
      <c r="K104" s="115"/>
    </row>
    <row r="105" spans="3:11" ht="12.75">
      <c r="C105" s="118" t="s">
        <v>156</v>
      </c>
      <c r="E105" s="111">
        <v>9</v>
      </c>
      <c r="G105" s="113"/>
      <c r="I105" s="115"/>
      <c r="K105" s="115"/>
    </row>
    <row r="106" spans="1:11" ht="12.75">
      <c r="A106" s="107">
        <v>4</v>
      </c>
      <c r="B106" s="108" t="s">
        <v>203</v>
      </c>
      <c r="C106" s="109" t="s">
        <v>204</v>
      </c>
      <c r="D106" s="110" t="s">
        <v>137</v>
      </c>
      <c r="E106" s="111">
        <v>42</v>
      </c>
      <c r="F106" s="112">
        <v>0</v>
      </c>
      <c r="G106" s="113">
        <f>E106*F106</f>
        <v>0</v>
      </c>
      <c r="I106" s="115"/>
      <c r="J106" s="114"/>
      <c r="K106" s="115"/>
    </row>
    <row r="107" spans="3:11" ht="12.75">
      <c r="C107" s="118" t="s">
        <v>153</v>
      </c>
      <c r="E107" s="111">
        <v>42</v>
      </c>
      <c r="G107" s="113"/>
      <c r="I107" s="115"/>
      <c r="K107" s="115"/>
    </row>
    <row r="108" spans="1:11" ht="12.75">
      <c r="A108" s="107">
        <v>5</v>
      </c>
      <c r="B108" s="108" t="s">
        <v>205</v>
      </c>
      <c r="C108" s="109" t="s">
        <v>206</v>
      </c>
      <c r="D108" s="110" t="s">
        <v>137</v>
      </c>
      <c r="E108" s="111">
        <v>9</v>
      </c>
      <c r="F108" s="112">
        <v>0.00652</v>
      </c>
      <c r="G108" s="113">
        <f>E108*F108</f>
        <v>0.058679999999999996</v>
      </c>
      <c r="I108" s="115"/>
      <c r="J108" s="114"/>
      <c r="K108" s="115"/>
    </row>
    <row r="109" spans="3:11" ht="12.75">
      <c r="C109" s="118" t="s">
        <v>156</v>
      </c>
      <c r="E109" s="111">
        <v>9</v>
      </c>
      <c r="G109" s="113"/>
      <c r="I109" s="115"/>
      <c r="K109" s="115"/>
    </row>
    <row r="110" spans="1:11" ht="12.75">
      <c r="A110" s="107">
        <v>6</v>
      </c>
      <c r="B110" s="108" t="s">
        <v>207</v>
      </c>
      <c r="C110" s="109" t="s">
        <v>208</v>
      </c>
      <c r="D110" s="110" t="s">
        <v>137</v>
      </c>
      <c r="E110" s="111">
        <v>42</v>
      </c>
      <c r="F110" s="112">
        <v>0.00061</v>
      </c>
      <c r="G110" s="113">
        <f>E110*F110</f>
        <v>0.02562</v>
      </c>
      <c r="I110" s="115"/>
      <c r="J110" s="114"/>
      <c r="K110" s="115"/>
    </row>
    <row r="111" spans="3:11" ht="12.75">
      <c r="C111" s="118" t="s">
        <v>153</v>
      </c>
      <c r="E111" s="111">
        <v>42</v>
      </c>
      <c r="G111" s="113"/>
      <c r="I111" s="115"/>
      <c r="K111" s="115"/>
    </row>
    <row r="112" spans="1:11" ht="12.75">
      <c r="A112" s="107">
        <v>7</v>
      </c>
      <c r="B112" s="108" t="s">
        <v>209</v>
      </c>
      <c r="C112" s="109" t="s">
        <v>210</v>
      </c>
      <c r="D112" s="110" t="s">
        <v>141</v>
      </c>
      <c r="E112" s="111">
        <v>10</v>
      </c>
      <c r="F112" s="112">
        <v>0.0036</v>
      </c>
      <c r="G112" s="113">
        <f>E112*F112</f>
        <v>0.036</v>
      </c>
      <c r="I112" s="115"/>
      <c r="J112" s="114"/>
      <c r="K112" s="115"/>
    </row>
    <row r="113" spans="3:11" ht="12.75">
      <c r="C113" s="118" t="s">
        <v>211</v>
      </c>
      <c r="E113" s="111">
        <v>0</v>
      </c>
      <c r="G113" s="113"/>
      <c r="I113" s="115"/>
      <c r="K113" s="115"/>
    </row>
    <row r="114" spans="3:11" ht="12.75">
      <c r="C114" s="118" t="s">
        <v>212</v>
      </c>
      <c r="E114" s="111">
        <v>0</v>
      </c>
      <c r="G114" s="113"/>
      <c r="I114" s="115"/>
      <c r="K114" s="115"/>
    </row>
    <row r="115" spans="3:11" ht="12.75">
      <c r="C115" s="118" t="s">
        <v>213</v>
      </c>
      <c r="E115" s="111">
        <v>10</v>
      </c>
      <c r="G115" s="113"/>
      <c r="I115" s="115"/>
      <c r="K115" s="115"/>
    </row>
    <row r="117" spans="2:3" ht="15">
      <c r="B117" s="106" t="s">
        <v>214</v>
      </c>
      <c r="C117" s="106" t="s">
        <v>215</v>
      </c>
    </row>
    <row r="119" spans="1:11" ht="12.75">
      <c r="A119" s="107">
        <v>1</v>
      </c>
      <c r="B119" s="108" t="s">
        <v>216</v>
      </c>
      <c r="C119" s="109" t="s">
        <v>217</v>
      </c>
      <c r="D119" s="110" t="s">
        <v>218</v>
      </c>
      <c r="E119" s="111">
        <v>2</v>
      </c>
      <c r="F119" s="112">
        <v>0.0117</v>
      </c>
      <c r="G119" s="113">
        <f>E119*F119</f>
        <v>0.0234</v>
      </c>
      <c r="I119" s="115"/>
      <c r="J119" s="114"/>
      <c r="K119" s="115"/>
    </row>
    <row r="120" spans="3:11" ht="12.75">
      <c r="C120" s="118" t="s">
        <v>165</v>
      </c>
      <c r="E120" s="111">
        <v>2</v>
      </c>
      <c r="G120" s="113"/>
      <c r="I120" s="115"/>
      <c r="K120" s="115"/>
    </row>
    <row r="121" spans="1:11" ht="12.75">
      <c r="A121" s="119" t="s">
        <v>219</v>
      </c>
      <c r="B121" s="120" t="s">
        <v>220</v>
      </c>
      <c r="C121" s="109" t="s">
        <v>221</v>
      </c>
      <c r="D121" s="110" t="s">
        <v>222</v>
      </c>
      <c r="E121" s="111">
        <v>2</v>
      </c>
      <c r="F121" s="112">
        <v>0.15</v>
      </c>
      <c r="G121" s="113">
        <f>E121*F121</f>
        <v>0.3</v>
      </c>
      <c r="H121" s="114"/>
      <c r="I121" s="115"/>
      <c r="K121" s="115"/>
    </row>
    <row r="122" spans="1:11" ht="12.75">
      <c r="A122" s="107">
        <v>2</v>
      </c>
      <c r="B122" s="108" t="s">
        <v>223</v>
      </c>
      <c r="C122" s="109" t="s">
        <v>224</v>
      </c>
      <c r="D122" s="110" t="s">
        <v>218</v>
      </c>
      <c r="E122" s="111">
        <v>2</v>
      </c>
      <c r="F122" s="112">
        <v>0.14494</v>
      </c>
      <c r="G122" s="113">
        <f>E122*F122</f>
        <v>0.28988</v>
      </c>
      <c r="I122" s="115"/>
      <c r="J122" s="114"/>
      <c r="K122" s="115"/>
    </row>
    <row r="123" spans="3:11" ht="12.75">
      <c r="C123" s="118" t="s">
        <v>165</v>
      </c>
      <c r="E123" s="111">
        <v>2</v>
      </c>
      <c r="G123" s="113"/>
      <c r="I123" s="115"/>
      <c r="K123" s="115"/>
    </row>
    <row r="124" spans="1:11" ht="12.75">
      <c r="A124" s="119" t="s">
        <v>225</v>
      </c>
      <c r="B124" s="120" t="s">
        <v>220</v>
      </c>
      <c r="C124" s="109" t="s">
        <v>226</v>
      </c>
      <c r="D124" s="110" t="s">
        <v>222</v>
      </c>
      <c r="E124" s="111">
        <v>2.02</v>
      </c>
      <c r="F124" s="112">
        <v>0.65</v>
      </c>
      <c r="G124" s="113">
        <f>E124*F124</f>
        <v>1.3130000000000002</v>
      </c>
      <c r="H124" s="114"/>
      <c r="I124" s="115"/>
      <c r="K124" s="115"/>
    </row>
    <row r="125" spans="1:11" ht="12.75">
      <c r="A125" s="107">
        <v>3</v>
      </c>
      <c r="B125" s="108" t="s">
        <v>227</v>
      </c>
      <c r="C125" s="109" t="s">
        <v>228</v>
      </c>
      <c r="D125" s="110" t="s">
        <v>141</v>
      </c>
      <c r="E125" s="111">
        <v>3</v>
      </c>
      <c r="F125" s="112">
        <v>1E-05</v>
      </c>
      <c r="G125" s="113">
        <f>E125*F125</f>
        <v>3.0000000000000004E-05</v>
      </c>
      <c r="I125" s="115"/>
      <c r="J125" s="114"/>
      <c r="K125" s="115"/>
    </row>
    <row r="126" spans="3:11" ht="12.75">
      <c r="C126" s="118" t="s">
        <v>229</v>
      </c>
      <c r="E126" s="111">
        <v>0</v>
      </c>
      <c r="G126" s="113"/>
      <c r="I126" s="115"/>
      <c r="K126" s="115"/>
    </row>
    <row r="127" spans="3:11" ht="12.75">
      <c r="C127" s="118" t="s">
        <v>230</v>
      </c>
      <c r="E127" s="111">
        <v>3</v>
      </c>
      <c r="G127" s="113"/>
      <c r="I127" s="115"/>
      <c r="K127" s="115"/>
    </row>
    <row r="128" spans="1:11" ht="12.75">
      <c r="A128" s="119" t="s">
        <v>177</v>
      </c>
      <c r="B128" s="120" t="s">
        <v>231</v>
      </c>
      <c r="C128" s="109" t="s">
        <v>232</v>
      </c>
      <c r="D128" s="110" t="s">
        <v>233</v>
      </c>
      <c r="E128" s="111">
        <v>1</v>
      </c>
      <c r="F128" s="112">
        <v>0.03</v>
      </c>
      <c r="G128" s="113">
        <f>E128*F128</f>
        <v>0.03</v>
      </c>
      <c r="H128" s="114"/>
      <c r="I128" s="115"/>
      <c r="K128" s="115"/>
    </row>
    <row r="129" spans="1:11" ht="12.75">
      <c r="A129" s="107">
        <v>4</v>
      </c>
      <c r="B129" s="108" t="s">
        <v>234</v>
      </c>
      <c r="C129" s="109" t="s">
        <v>235</v>
      </c>
      <c r="D129" s="110" t="s">
        <v>90</v>
      </c>
      <c r="E129" s="111">
        <v>2.56</v>
      </c>
      <c r="F129" s="112">
        <v>0</v>
      </c>
      <c r="G129" s="113">
        <f>E129*F129</f>
        <v>0</v>
      </c>
      <c r="I129" s="115"/>
      <c r="J129" s="114"/>
      <c r="K129" s="115"/>
    </row>
    <row r="130" spans="3:11" ht="12.75">
      <c r="C130" s="118" t="s">
        <v>236</v>
      </c>
      <c r="E130" s="111">
        <v>2.56</v>
      </c>
      <c r="G130" s="113"/>
      <c r="I130" s="115"/>
      <c r="K130" s="115"/>
    </row>
    <row r="132" spans="2:3" ht="15">
      <c r="B132" s="106" t="s">
        <v>156</v>
      </c>
      <c r="C132" s="106" t="s">
        <v>237</v>
      </c>
    </row>
    <row r="134" spans="1:11" ht="12.75">
      <c r="A134" s="107">
        <v>1</v>
      </c>
      <c r="B134" s="108" t="s">
        <v>238</v>
      </c>
      <c r="C134" s="109" t="s">
        <v>239</v>
      </c>
      <c r="D134" s="110" t="s">
        <v>141</v>
      </c>
      <c r="E134" s="111">
        <v>27</v>
      </c>
      <c r="F134" s="112">
        <v>0.16858</v>
      </c>
      <c r="G134" s="113">
        <f>E134*F134</f>
        <v>4.55166</v>
      </c>
      <c r="I134" s="115"/>
      <c r="J134" s="114"/>
      <c r="K134" s="115"/>
    </row>
    <row r="135" spans="3:11" ht="12.75">
      <c r="C135" s="118" t="s">
        <v>240</v>
      </c>
      <c r="E135" s="111">
        <v>0</v>
      </c>
      <c r="G135" s="113"/>
      <c r="I135" s="115"/>
      <c r="K135" s="115"/>
    </row>
    <row r="136" spans="3:11" ht="12.75">
      <c r="C136" s="118" t="s">
        <v>241</v>
      </c>
      <c r="E136" s="111">
        <v>0</v>
      </c>
      <c r="G136" s="113"/>
      <c r="I136" s="115"/>
      <c r="K136" s="115"/>
    </row>
    <row r="137" spans="3:11" ht="12.75">
      <c r="C137" s="118" t="s">
        <v>144</v>
      </c>
      <c r="E137" s="111">
        <v>11</v>
      </c>
      <c r="G137" s="113"/>
      <c r="I137" s="115"/>
      <c r="K137" s="115"/>
    </row>
    <row r="138" spans="3:11" ht="12.75">
      <c r="C138" s="118" t="s">
        <v>242</v>
      </c>
      <c r="E138" s="111">
        <v>0</v>
      </c>
      <c r="G138" s="113"/>
      <c r="I138" s="115"/>
      <c r="K138" s="115"/>
    </row>
    <row r="139" spans="3:11" ht="12.75">
      <c r="C139" s="118" t="s">
        <v>148</v>
      </c>
      <c r="E139" s="111">
        <v>16</v>
      </c>
      <c r="G139" s="113"/>
      <c r="I139" s="115"/>
      <c r="K139" s="115"/>
    </row>
    <row r="140" spans="1:11" ht="12.75">
      <c r="A140" s="119" t="s">
        <v>219</v>
      </c>
      <c r="B140" s="120">
        <v>5921741000</v>
      </c>
      <c r="C140" s="109" t="s">
        <v>243</v>
      </c>
      <c r="D140" s="110" t="s">
        <v>218</v>
      </c>
      <c r="E140" s="111">
        <v>11.11</v>
      </c>
      <c r="F140" s="112">
        <v>0.058</v>
      </c>
      <c r="G140" s="113">
        <f>E140*F140</f>
        <v>0.64438</v>
      </c>
      <c r="H140" s="114"/>
      <c r="I140" s="115"/>
      <c r="K140" s="115"/>
    </row>
    <row r="141" spans="1:11" ht="12.75">
      <c r="A141" s="107">
        <v>2</v>
      </c>
      <c r="B141" s="108" t="s">
        <v>220</v>
      </c>
      <c r="C141" s="109" t="s">
        <v>244</v>
      </c>
      <c r="D141" s="110" t="s">
        <v>233</v>
      </c>
      <c r="E141" s="111">
        <v>6</v>
      </c>
      <c r="F141" s="112">
        <v>0</v>
      </c>
      <c r="G141" s="113">
        <f>E141*F141</f>
        <v>0</v>
      </c>
      <c r="I141" s="115"/>
      <c r="J141" s="114"/>
      <c r="K141" s="115"/>
    </row>
    <row r="142" spans="3:11" ht="12.75">
      <c r="C142" s="118" t="s">
        <v>245</v>
      </c>
      <c r="E142" s="111">
        <v>6</v>
      </c>
      <c r="G142" s="113"/>
      <c r="I142" s="115"/>
      <c r="K142" s="115"/>
    </row>
    <row r="144" spans="2:3" ht="15">
      <c r="B144" s="106" t="s">
        <v>246</v>
      </c>
      <c r="C144" s="106" t="s">
        <v>247</v>
      </c>
    </row>
    <row r="146" spans="1:11" ht="12.75">
      <c r="A146" s="107">
        <v>1</v>
      </c>
      <c r="B146" s="108" t="s">
        <v>248</v>
      </c>
      <c r="C146" s="109" t="s">
        <v>249</v>
      </c>
      <c r="D146" s="110" t="s">
        <v>134</v>
      </c>
      <c r="E146" s="111">
        <v>61.025</v>
      </c>
      <c r="F146" s="112">
        <v>0</v>
      </c>
      <c r="G146" s="113">
        <f>E146*F146</f>
        <v>0</v>
      </c>
      <c r="I146" s="115"/>
      <c r="J146" s="114"/>
      <c r="K146" s="115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Starosta</cp:lastModifiedBy>
  <cp:lastPrinted>2003-02-27T17:49:46Z</cp:lastPrinted>
  <dcterms:created xsi:type="dcterms:W3CDTF">2000-09-05T09:25:34Z</dcterms:created>
  <dcterms:modified xsi:type="dcterms:W3CDTF">2014-03-26T08:38:04Z</dcterms:modified>
  <cp:category/>
  <cp:version/>
  <cp:contentType/>
  <cp:contentStatus/>
</cp:coreProperties>
</file>