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610" windowHeight="10425" activeTab="2"/>
  </bookViews>
  <sheets>
    <sheet name="Rozpočet" sheetId="1" r:id="rId1"/>
    <sheet name="Rekapitulace rozpočtu" sheetId="2" r:id="rId2"/>
    <sheet name="Krycí list" sheetId="3" r:id="rId3"/>
  </sheets>
  <definedNames>
    <definedName name="_xlnm.Print_Titles" localSheetId="1">'Rekapitulace rozpočtu'!$8:$9</definedName>
    <definedName name="_xlnm.Print_Titles" localSheetId="0">'Rozpočet'!$5:$8</definedName>
    <definedName name="_xlnm.Print_Area" localSheetId="2">'Krycí list'!$A$1:$K$44</definedName>
  </definedNames>
  <calcPr fullCalcOnLoad="1"/>
</workbook>
</file>

<file path=xl/sharedStrings.xml><?xml version="1.0" encoding="utf-8"?>
<sst xmlns="http://schemas.openxmlformats.org/spreadsheetml/2006/main" count="329" uniqueCount="238">
  <si>
    <t>Datum  zpracování :</t>
  </si>
  <si>
    <t>Datum aktualizace :</t>
  </si>
  <si>
    <t>Poř.</t>
  </si>
  <si>
    <t>číslo</t>
  </si>
  <si>
    <t>Číslo</t>
  </si>
  <si>
    <t>jednotková</t>
  </si>
  <si>
    <t>montáže</t>
  </si>
  <si>
    <t>pol.</t>
  </si>
  <si>
    <t>položky</t>
  </si>
  <si>
    <t>Název položky</t>
  </si>
  <si>
    <t>jednotka</t>
  </si>
  <si>
    <t>Název stavby :</t>
  </si>
  <si>
    <t>celkem</t>
  </si>
  <si>
    <t>Číslo stavby  :</t>
  </si>
  <si>
    <t>CENA (Kč)</t>
  </si>
  <si>
    <t>Číslo SO  :</t>
  </si>
  <si>
    <t>Název SO :</t>
  </si>
  <si>
    <t>Datum:</t>
  </si>
  <si>
    <t>Oddíl</t>
  </si>
  <si>
    <t>Název</t>
  </si>
  <si>
    <t>Celkem</t>
  </si>
  <si>
    <t>Název SO:</t>
  </si>
  <si>
    <t xml:space="preserve">Měrná </t>
  </si>
  <si>
    <t>Množství</t>
  </si>
  <si>
    <t>Dodávka</t>
  </si>
  <si>
    <t>Montáž</t>
  </si>
  <si>
    <t>Rekapitulace rozpočtu</t>
  </si>
  <si>
    <t>Stavba:</t>
  </si>
  <si>
    <t>Objekt:</t>
  </si>
  <si>
    <t>Objednatel:</t>
  </si>
  <si>
    <t>Projektant:</t>
  </si>
  <si>
    <t>Zhotovitel:</t>
  </si>
  <si>
    <t>Subdodavatel:</t>
  </si>
  <si>
    <t>Zpracovatel PP:</t>
  </si>
  <si>
    <t>Uživatel:</t>
  </si>
  <si>
    <t>Jiné údaje:</t>
  </si>
  <si>
    <t>Název MJ:</t>
  </si>
  <si>
    <t>JKSO:</t>
  </si>
  <si>
    <t>Reg. Číslo:</t>
  </si>
  <si>
    <t>Zakázka:</t>
  </si>
  <si>
    <t>Ev.č.typ.proj.:</t>
  </si>
  <si>
    <t>Počet MJ:</t>
  </si>
  <si>
    <t>IČO</t>
  </si>
  <si>
    <t>DIČ</t>
  </si>
  <si>
    <t>Rozpočtové náklady v korunách</t>
  </si>
  <si>
    <t>Základní rozpočtové náklady</t>
  </si>
  <si>
    <t>Vedlejší rozpočtové náklady</t>
  </si>
  <si>
    <t>ZRN prací montážních</t>
  </si>
  <si>
    <t>ZRN prací stavebních</t>
  </si>
  <si>
    <t>HSV</t>
  </si>
  <si>
    <t>PSV</t>
  </si>
  <si>
    <t>Celkové náklady</t>
  </si>
  <si>
    <t>Podpis</t>
  </si>
  <si>
    <t>Razítko</t>
  </si>
  <si>
    <t>Datum</t>
  </si>
  <si>
    <t>Krycí list rozpočtu</t>
  </si>
  <si>
    <t>ZRN celkem (ř. 1-4)</t>
  </si>
  <si>
    <t>HZS a jiné nákl. hl. II/III</t>
  </si>
  <si>
    <t>Jiné náklady</t>
  </si>
  <si>
    <t>Hlava II/III celkem (ř. 5-7)</t>
  </si>
  <si>
    <t>Hl. XI - HZS, revize, zkoušky</t>
  </si>
  <si>
    <t>Hl. XI - kompletační činnost</t>
  </si>
  <si>
    <t>Rezerva</t>
  </si>
  <si>
    <t>Součet (ř. 8-11)</t>
  </si>
  <si>
    <t>VRN celkem (ř. 13-24)</t>
  </si>
  <si>
    <t>Celkem (ř. 12+25)</t>
  </si>
  <si>
    <t>Název stavby v evid.</t>
  </si>
  <si>
    <t>Název objektu v evid.</t>
  </si>
  <si>
    <t>Číslo záznamu v evid.</t>
  </si>
  <si>
    <t>Cenová úroveň:</t>
  </si>
  <si>
    <t>Náklady na MJ:</t>
  </si>
  <si>
    <t>Celkem (ř. 26-29)</t>
  </si>
  <si>
    <t>1</t>
  </si>
  <si>
    <t>Zemní práce</t>
  </si>
  <si>
    <t>m3</t>
  </si>
  <si>
    <t>m2</t>
  </si>
  <si>
    <t>91</t>
  </si>
  <si>
    <t>m</t>
  </si>
  <si>
    <t>Přesun hmot</t>
  </si>
  <si>
    <t>t</t>
  </si>
  <si>
    <t>T.Hlavenka</t>
  </si>
  <si>
    <t>2</t>
  </si>
  <si>
    <t>91 celkem</t>
  </si>
  <si>
    <t>ks</t>
  </si>
  <si>
    <t>Podkladní vrstvy komunikací a zp.ploch</t>
  </si>
  <si>
    <t>Přípravné a přidružené práce</t>
  </si>
  <si>
    <t>Kryty štěrk .a živičných poz.kom.</t>
  </si>
  <si>
    <t>11 celkem</t>
  </si>
  <si>
    <t>56</t>
  </si>
  <si>
    <t>56 celkem</t>
  </si>
  <si>
    <t>57</t>
  </si>
  <si>
    <t>Kryty štěrk.a živ.poz.komunikací</t>
  </si>
  <si>
    <t>57 celkem</t>
  </si>
  <si>
    <t>Osatní konstr.a práce na pozemních komunikacích</t>
  </si>
  <si>
    <t>99</t>
  </si>
  <si>
    <t>99 celkem</t>
  </si>
  <si>
    <t>Ostatní konstrukce a práce na pozemních komunikacích</t>
  </si>
  <si>
    <t>91-NC</t>
  </si>
  <si>
    <t>ZAŘÍZENÍ STAVENIŠTĚ</t>
  </si>
  <si>
    <t>ing.Jiří Škrabal</t>
  </si>
  <si>
    <t xml:space="preserve">Chodník.obrubník bet.stoj.s opěrkou </t>
  </si>
  <si>
    <t>8</t>
  </si>
  <si>
    <t>3</t>
  </si>
  <si>
    <t>4</t>
  </si>
  <si>
    <t>5</t>
  </si>
  <si>
    <t>979082213</t>
  </si>
  <si>
    <t>Dlažby a předlažby poz.komunikací</t>
  </si>
  <si>
    <t>59 celkem</t>
  </si>
  <si>
    <t>DPH 20%</t>
  </si>
  <si>
    <t>Dlažby a předlažby poz.komunikací a zpev.ploch</t>
  </si>
  <si>
    <t>7</t>
  </si>
  <si>
    <t>6</t>
  </si>
  <si>
    <t>979082219</t>
  </si>
  <si>
    <t>113106121</t>
  </si>
  <si>
    <t>NC</t>
  </si>
  <si>
    <t xml:space="preserve">Zámková dlažba tl.60mm-reliefní </t>
  </si>
  <si>
    <t>Kladení zámkové dlažby tl.80mm</t>
  </si>
  <si>
    <t>Kladení zámkové dlažby tl.60mm</t>
  </si>
  <si>
    <t>Obrubník betonový ABO 13-10</t>
  </si>
  <si>
    <t>Lože pod obrubníky a krajníky z bet.prostého</t>
  </si>
  <si>
    <t>113202111</t>
  </si>
  <si>
    <t>Vytrhání obrub stojatých,krajnic-záho.obrubníky</t>
  </si>
  <si>
    <t>564851111</t>
  </si>
  <si>
    <t>Přesun hmot, plochy kryt dlážděný</t>
  </si>
  <si>
    <t>V.2010</t>
  </si>
  <si>
    <t>132201101</t>
  </si>
  <si>
    <t>132201109</t>
  </si>
  <si>
    <t>DTTO příplatek za lepivost</t>
  </si>
  <si>
    <t>122201101</t>
  </si>
  <si>
    <t>122201109</t>
  </si>
  <si>
    <t>DTTO,příplatek za lepivost</t>
  </si>
  <si>
    <t>171201201</t>
  </si>
  <si>
    <t>Uložení sypaniny na skládku</t>
  </si>
  <si>
    <t>Poplatek za skládku zeminy-dle skutečnosti</t>
  </si>
  <si>
    <t>181101102</t>
  </si>
  <si>
    <t>Úprava pláně zářezy hor.1-4 se zhutněním</t>
  </si>
  <si>
    <t>1-NC</t>
  </si>
  <si>
    <t>1 celkem</t>
  </si>
  <si>
    <t>113107222</t>
  </si>
  <si>
    <t>Podklad z bet.prost.tl.12cm-sjezdy</t>
  </si>
  <si>
    <t>Odstranění podkl.přes 200m2 kam.těž. tl.10cm-podkl.vrstvy chodníky</t>
  </si>
  <si>
    <t>Podkl.štěrkodrtě tl.po zhut.15cm-štěrkodrť ŠD 0-63-sjezdy,chodníky</t>
  </si>
  <si>
    <t>NC-</t>
  </si>
  <si>
    <t>Zámková dlažba tl.80mm-červená</t>
  </si>
  <si>
    <t xml:space="preserve">Zámková dlažba tl.80mm-červená-reliefní </t>
  </si>
  <si>
    <t>Zámková dlažba tl.60mm -šedá</t>
  </si>
  <si>
    <t>Silnice III/43287 : Mysločovice</t>
  </si>
  <si>
    <t>Místo pro přecházení u ZŠ</t>
  </si>
  <si>
    <t>Základy</t>
  </si>
  <si>
    <t>Podkladní a vedlejší konstrukce</t>
  </si>
  <si>
    <t>Potrubí z trub plastických</t>
  </si>
  <si>
    <t>HSV celkem</t>
  </si>
  <si>
    <t>Svítidla a osvětlovací zařízení</t>
  </si>
  <si>
    <t>Silnice III/43827 : Mysločovice</t>
  </si>
  <si>
    <t>Obec Mysločovice</t>
  </si>
  <si>
    <t>Hloubení rýh do 600mm,hor.3 do 100m3-pro obrubníky</t>
  </si>
  <si>
    <t>Odkopávky,prokop.nezapažené hor.3 do 100m3-pro chodník a sjezdy</t>
  </si>
  <si>
    <t>162601152</t>
  </si>
  <si>
    <t xml:space="preserve">Vodor přem výkopku hor 1-4 rovina do 5000m-přebytečná zemina </t>
  </si>
  <si>
    <t>9</t>
  </si>
  <si>
    <t>175101201</t>
  </si>
  <si>
    <t>Obsyp objektu sypaninou bez prohození-dosypání zeminou</t>
  </si>
  <si>
    <t>20</t>
  </si>
  <si>
    <t>180402113</t>
  </si>
  <si>
    <t>Založení trávníku parkového výsevem</t>
  </si>
  <si>
    <t>181301102</t>
  </si>
  <si>
    <t>Rozprostření ornice do 500m2,tl.15cm</t>
  </si>
  <si>
    <t>185803111</t>
  </si>
  <si>
    <t>Ošetření trávníku</t>
  </si>
  <si>
    <t>Nakládání výkopku hor.1-4</t>
  </si>
  <si>
    <t>Směs travní parková</t>
  </si>
  <si>
    <t>kg</t>
  </si>
  <si>
    <t>10</t>
  </si>
  <si>
    <t>11</t>
  </si>
  <si>
    <t>12</t>
  </si>
  <si>
    <t>13</t>
  </si>
  <si>
    <t>14</t>
  </si>
  <si>
    <t>15</t>
  </si>
  <si>
    <t>167101101</t>
  </si>
  <si>
    <t>Vodor přem výkopku hor 1-4 rovina do 5000m-dovoz pro ohumusování</t>
  </si>
  <si>
    <t>16</t>
  </si>
  <si>
    <t>17</t>
  </si>
  <si>
    <t>18</t>
  </si>
  <si>
    <t>19</t>
  </si>
  <si>
    <t>175101101</t>
  </si>
  <si>
    <t>Obsyp potrubí sypaninou bez prohození-kamenivo 0-8 pro kanalizaci</t>
  </si>
  <si>
    <t>Hloubení kabel.rýhy,hor.3 šíř.350mm,hl.700mm</t>
  </si>
  <si>
    <t>Jáma pro stožáry veř.osvětlení do 2m3,hor.tř.3,ručně</t>
  </si>
  <si>
    <t>Kamenivo 0-8 pro zásypy a obsypy-kanalizace</t>
  </si>
  <si>
    <t>Zához kabel.rýhy zemina tř.3promíchaná v poměru 1:1se štěrkopískem,zhut.,rozm.350/700</t>
  </si>
  <si>
    <t>Příplatek za každý další 1km-celkem 5km</t>
  </si>
  <si>
    <t>Vodor.doprava suti do 1km-bez poplatku</t>
  </si>
  <si>
    <t>Odstranění podkl.do 200m2 živíč. tl.10cm-sjezdy-penetrační kamenivo</t>
  </si>
  <si>
    <t>113107142</t>
  </si>
  <si>
    <t>Rozebrání dlažeb z beton.dlaždic-sjezdy,chodník,pro příp.elektro</t>
  </si>
  <si>
    <t>Odstranění podkl.do 200m2 kam.drc. tl.20cm-podkl.vrstvy stáv.konstr.štěrkodrť 15cm-sjezdy</t>
  </si>
  <si>
    <t>113107111</t>
  </si>
  <si>
    <t>Frézování krytu do 500m2 tl.5cm-sjezdy</t>
  </si>
  <si>
    <t>27 celkem</t>
  </si>
  <si>
    <t>27-NC</t>
  </si>
  <si>
    <t>Základ z prostého betonu včetně osazení trub.chráničky pro osazení stožáru osvětlení</t>
  </si>
  <si>
    <t>45</t>
  </si>
  <si>
    <t>451572111</t>
  </si>
  <si>
    <t>Lože výkopu kamenivo drobné,těžené-pro kanal.</t>
  </si>
  <si>
    <t>45 celkem</t>
  </si>
  <si>
    <t>Podkladní vrstvy komunikací a zpv.ploch</t>
  </si>
  <si>
    <t>45-NC</t>
  </si>
  <si>
    <t>Zřízení kabel.lože z prosáté zeminy bez zakrytí šíř.do 65cm</t>
  </si>
  <si>
    <t>Folie výstražná PVC šíř.33cm</t>
  </si>
  <si>
    <t>Podkl.štěrkodrtě tl.po zhut.4cm-kamenná drť 4-8mm-sjezdy</t>
  </si>
  <si>
    <t>Podkl.štěrkodrtě tl.po zhut.3cm-kamenná drť 4-8mm-chodníky</t>
  </si>
  <si>
    <t>Postřik živičný infiltr.posyp asf 1kg/m2,nová konstrukce,kanalizace</t>
  </si>
  <si>
    <t>Postřik živičný spojov.asf 050-070 kg/m2</t>
  </si>
  <si>
    <t>Prolití spáry bitumenovou zálivkou</t>
  </si>
  <si>
    <t>Asf beton ACO 11 50/70 tl.40mm (ABS III)</t>
  </si>
  <si>
    <t>Asfalt.beton ACP 16+ 50/70 tl.50mm (OKS II)</t>
  </si>
  <si>
    <t>Kladení dlažby z beton.dlaždic-předláždění po provedení přípojky VO</t>
  </si>
  <si>
    <t>87 celkem</t>
  </si>
  <si>
    <t>87-NC</t>
  </si>
  <si>
    <t>Přípojka kanal.PVC DN 100 vč.přidružených prací,napojení</t>
  </si>
  <si>
    <t>Obrubník betonový ABO 2-15</t>
  </si>
  <si>
    <t>Řezání živič.krytu tl.do 5cm</t>
  </si>
  <si>
    <t>Zarovnání styčné plochy živič.tl.do 5 cm</t>
  </si>
  <si>
    <t>D+M příčný rošt DN 100 (C250 kN)</t>
  </si>
  <si>
    <t>Přednaznačení dodor.dělící čáry</t>
  </si>
  <si>
    <t>Vodor.značení dělící čáry š.125mm nástřik</t>
  </si>
  <si>
    <t>měsíc</t>
  </si>
  <si>
    <t>Dočasné dopravní značení</t>
  </si>
  <si>
    <t>Očištění beton.dlaždic-dlaždice 30x30-příp.VO</t>
  </si>
  <si>
    <t>Montáž osvětlení vč.revize</t>
  </si>
  <si>
    <t>Dodávka osvětlení přechodu-stožár VO,svítidlo s výložníkem,kabely,ostatní materiál</t>
  </si>
  <si>
    <t>kpl</t>
  </si>
  <si>
    <t>Svítidla a  osvětlovací zařízení</t>
  </si>
  <si>
    <t>Svítidla a osvětlovací zařízení celkem</t>
  </si>
  <si>
    <t>Cena</t>
  </si>
  <si>
    <t>Výšková úprava stáv.D.VP.</t>
  </si>
  <si>
    <t>Vodor.značení A 12 v plastovém provedení</t>
  </si>
  <si>
    <t>Přednaznačení A 12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</si>
</sst>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00"/>
  </numFmts>
  <fonts count="50">
    <font>
      <sz val="10"/>
      <name val="Arial CE"/>
      <family val="0"/>
    </font>
    <font>
      <i/>
      <sz val="10"/>
      <color indexed="6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u val="single"/>
      <sz val="10"/>
      <color indexed="11"/>
      <name val="Arial CE"/>
      <family val="2"/>
    </font>
    <font>
      <i/>
      <sz val="10"/>
      <color indexed="1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8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" fontId="0" fillId="0" borderId="0" applyBorder="0" applyProtection="0">
      <alignment/>
    </xf>
    <xf numFmtId="4" fontId="0" fillId="20" borderId="0">
      <alignment/>
      <protection/>
    </xf>
    <xf numFmtId="49" fontId="1" fillId="20" borderId="0">
      <alignment horizontal="right"/>
      <protection/>
    </xf>
    <xf numFmtId="49" fontId="2" fillId="0" borderId="0" applyBorder="0" applyProtection="0">
      <alignment horizontal="center"/>
    </xf>
    <xf numFmtId="49" fontId="0" fillId="0" borderId="2" applyBorder="0" applyProtection="0">
      <alignment horizontal="left"/>
    </xf>
    <xf numFmtId="49" fontId="3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3" applyFill="0" applyBorder="0">
      <alignment vertical="center"/>
      <protection/>
    </xf>
    <xf numFmtId="164" fontId="0" fillId="0" borderId="0" applyBorder="0" applyProtection="0">
      <alignment/>
    </xf>
    <xf numFmtId="164" fontId="0" fillId="20" borderId="0" applyBorder="0">
      <alignment/>
      <protection/>
    </xf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0" borderId="2" applyBorder="0" applyProtection="0">
      <alignment horizontal="left"/>
    </xf>
    <xf numFmtId="164" fontId="0" fillId="0" borderId="0" applyBorder="0" applyProtection="0">
      <alignment/>
    </xf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2" fillId="0" borderId="0" applyBorder="0" applyProtection="0">
      <alignment/>
    </xf>
    <xf numFmtId="0" fontId="0" fillId="0" borderId="2" applyBorder="0" applyProtection="0">
      <alignment horizontal="left"/>
    </xf>
    <xf numFmtId="0" fontId="4" fillId="0" borderId="0" applyBorder="0" applyProtection="0">
      <alignment horizontal="left"/>
    </xf>
    <xf numFmtId="0" fontId="42" fillId="23" borderId="0" applyNumberFormat="0" applyBorder="0" applyAlignment="0" applyProtection="0"/>
    <xf numFmtId="0" fontId="10" fillId="0" borderId="8" applyBorder="0">
      <alignment horizontal="left" vertical="center"/>
      <protection/>
    </xf>
    <xf numFmtId="49" fontId="0" fillId="0" borderId="0" applyBorder="0" applyProtection="0">
      <alignment horizontal="center"/>
    </xf>
    <xf numFmtId="164" fontId="0" fillId="0" borderId="0">
      <alignment/>
      <protection locked="0"/>
    </xf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10" fontId="0" fillId="0" borderId="0" applyProtection="0">
      <alignment/>
    </xf>
    <xf numFmtId="0" fontId="43" fillId="0" borderId="10" applyNumberFormat="0" applyFill="0" applyAlignment="0" applyProtection="0"/>
    <xf numFmtId="0" fontId="0" fillId="0" borderId="11" applyProtection="0">
      <alignment horizontal="center"/>
    </xf>
    <xf numFmtId="0" fontId="0" fillId="0" borderId="0" applyProtection="0">
      <alignment/>
    </xf>
    <xf numFmtId="4" fontId="0" fillId="0" borderId="12" applyProtection="0">
      <alignment/>
    </xf>
    <xf numFmtId="164" fontId="0" fillId="0" borderId="12">
      <alignment/>
      <protection/>
    </xf>
    <xf numFmtId="0" fontId="15" fillId="0" borderId="0" applyNumberFormat="0" applyFill="0" applyBorder="0" applyAlignment="0" applyProtection="0"/>
    <xf numFmtId="164" fontId="4" fillId="20" borderId="0" applyBorder="0">
      <alignment/>
      <protection/>
    </xf>
    <xf numFmtId="4" fontId="4" fillId="20" borderId="0" applyBorder="0">
      <alignment/>
      <protection/>
    </xf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49" fontId="4" fillId="0" borderId="8" applyNumberFormat="0" applyBorder="0">
      <alignment horizontal="left" vertical="center"/>
      <protection/>
    </xf>
    <xf numFmtId="0" fontId="9" fillId="20" borderId="0">
      <alignment horizontal="right"/>
      <protection/>
    </xf>
    <xf numFmtId="0" fontId="46" fillId="26" borderId="13" applyNumberFormat="0" applyAlignment="0" applyProtection="0"/>
    <xf numFmtId="0" fontId="4" fillId="0" borderId="0">
      <alignment/>
      <protection/>
    </xf>
    <xf numFmtId="0" fontId="4" fillId="0" borderId="0">
      <alignment horizontal="center"/>
      <protection/>
    </xf>
    <xf numFmtId="0" fontId="0" fillId="0" borderId="0">
      <alignment/>
      <protection/>
    </xf>
    <xf numFmtId="4" fontId="0" fillId="20" borderId="0">
      <alignment/>
      <protection/>
    </xf>
    <xf numFmtId="0" fontId="47" fillId="27" borderId="13" applyNumberFormat="0" applyAlignment="0" applyProtection="0"/>
    <xf numFmtId="0" fontId="48" fillId="27" borderId="14" applyNumberFormat="0" applyAlignment="0" applyProtection="0"/>
    <xf numFmtId="0" fontId="49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</cellStyleXfs>
  <cellXfs count="267">
    <xf numFmtId="0" fontId="0" fillId="0" borderId="0" xfId="0" applyAlignment="1">
      <alignment/>
    </xf>
    <xf numFmtId="4" fontId="0" fillId="0" borderId="12" xfId="70" applyProtection="1">
      <alignment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Continuous"/>
      <protection locked="0"/>
    </xf>
    <xf numFmtId="0" fontId="0" fillId="0" borderId="18" xfId="0" applyFont="1" applyBorder="1" applyAlignment="1" applyProtection="1">
      <alignment horizontal="centerContinuous"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Continuous"/>
      <protection locked="0"/>
    </xf>
    <xf numFmtId="0" fontId="0" fillId="0" borderId="20" xfId="0" applyFont="1" applyBorder="1" applyAlignment="1" applyProtection="1">
      <alignment horizontal="centerContinuous"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28" xfId="68" applyFont="1" applyBorder="1" applyProtection="1">
      <alignment horizontal="center"/>
      <protection locked="0"/>
    </xf>
    <xf numFmtId="0" fontId="0" fillId="0" borderId="0" xfId="69" applyFont="1" applyProtection="1">
      <alignment/>
      <protection locked="0"/>
    </xf>
    <xf numFmtId="0" fontId="0" fillId="0" borderId="29" xfId="68" applyNumberFormat="1" applyFont="1" applyBorder="1" applyProtection="1">
      <alignment horizontal="center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30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1" xfId="0" applyNumberFormat="1" applyFont="1" applyBorder="1" applyAlignment="1" applyProtection="1">
      <alignment/>
      <protection locked="0"/>
    </xf>
    <xf numFmtId="0" fontId="0" fillId="0" borderId="29" xfId="0" applyNumberFormat="1" applyFont="1" applyBorder="1" applyAlignment="1" applyProtection="1">
      <alignment/>
      <protection locked="0"/>
    </xf>
    <xf numFmtId="0" fontId="4" fillId="0" borderId="3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32" xfId="70" applyBorder="1">
      <alignment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5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7" fillId="0" borderId="3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10" fillId="0" borderId="33" xfId="61" applyBorder="1">
      <alignment horizontal="left" vertical="center"/>
      <protection/>
    </xf>
    <xf numFmtId="0" fontId="10" fillId="0" borderId="39" xfId="61" applyBorder="1">
      <alignment horizontal="left" vertical="center"/>
      <protection/>
    </xf>
    <xf numFmtId="3" fontId="4" fillId="0" borderId="3" xfId="42" applyBorder="1">
      <alignment vertical="center"/>
      <protection/>
    </xf>
    <xf numFmtId="3" fontId="4" fillId="0" borderId="33" xfId="42" applyBorder="1">
      <alignment vertical="center"/>
      <protection/>
    </xf>
    <xf numFmtId="3" fontId="4" fillId="0" borderId="39" xfId="42" applyBorder="1">
      <alignment vertical="center"/>
      <protection/>
    </xf>
    <xf numFmtId="3" fontId="4" fillId="0" borderId="40" xfId="42" applyBorder="1">
      <alignment vertical="center"/>
      <protection/>
    </xf>
    <xf numFmtId="3" fontId="4" fillId="0" borderId="41" xfId="42" applyBorder="1">
      <alignment vertical="center"/>
      <protection/>
    </xf>
    <xf numFmtId="3" fontId="4" fillId="0" borderId="42" xfId="42" applyBorder="1">
      <alignment vertical="center"/>
      <protection/>
    </xf>
    <xf numFmtId="3" fontId="4" fillId="0" borderId="43" xfId="42" applyBorder="1">
      <alignment vertical="center"/>
      <protection/>
    </xf>
    <xf numFmtId="3" fontId="4" fillId="0" borderId="44" xfId="42" applyBorder="1">
      <alignment vertical="center"/>
      <protection/>
    </xf>
    <xf numFmtId="0" fontId="10" fillId="0" borderId="37" xfId="0" applyFont="1" applyBorder="1" applyAlignment="1">
      <alignment vertical="top"/>
    </xf>
    <xf numFmtId="3" fontId="4" fillId="34" borderId="40" xfId="42" applyFill="1" applyBorder="1">
      <alignment vertical="center"/>
      <protection/>
    </xf>
    <xf numFmtId="0" fontId="10" fillId="0" borderId="8" xfId="61" applyBorder="1" applyAlignment="1">
      <alignment horizontal="left" vertical="center"/>
      <protection/>
    </xf>
    <xf numFmtId="0" fontId="10" fillId="0" borderId="35" xfId="61" applyBorder="1" applyAlignment="1">
      <alignment horizontal="left" vertical="center"/>
      <protection/>
    </xf>
    <xf numFmtId="0" fontId="10" fillId="0" borderId="36" xfId="61" applyBorder="1" applyAlignment="1">
      <alignment horizontal="left" vertical="center"/>
      <protection/>
    </xf>
    <xf numFmtId="0" fontId="10" fillId="0" borderId="37" xfId="61" applyBorder="1" applyAlignment="1">
      <alignment horizontal="left" vertical="center"/>
      <protection/>
    </xf>
    <xf numFmtId="0" fontId="10" fillId="0" borderId="21" xfId="61" applyBorder="1" applyAlignment="1">
      <alignment horizontal="left" vertical="center"/>
      <protection/>
    </xf>
    <xf numFmtId="0" fontId="10" fillId="0" borderId="22" xfId="61" applyBorder="1" applyAlignment="1">
      <alignment horizontal="left" vertical="center"/>
      <protection/>
    </xf>
    <xf numFmtId="0" fontId="10" fillId="0" borderId="3" xfId="61" applyBorder="1">
      <alignment horizontal="left" vertical="center"/>
      <protection/>
    </xf>
    <xf numFmtId="0" fontId="10" fillId="0" borderId="45" xfId="61" applyBorder="1">
      <alignment horizontal="left" vertical="center"/>
      <protection/>
    </xf>
    <xf numFmtId="0" fontId="10" fillId="0" borderId="46" xfId="61" applyBorder="1">
      <alignment horizontal="left" vertical="center"/>
      <protection/>
    </xf>
    <xf numFmtId="0" fontId="11" fillId="0" borderId="0" xfId="0" applyFont="1" applyBorder="1" applyAlignment="1">
      <alignment horizontal="right"/>
    </xf>
    <xf numFmtId="3" fontId="4" fillId="0" borderId="20" xfId="42" applyBorder="1">
      <alignment vertical="center"/>
      <protection/>
    </xf>
    <xf numFmtId="3" fontId="4" fillId="0" borderId="47" xfId="42" applyBorder="1">
      <alignment vertical="center"/>
      <protection/>
    </xf>
    <xf numFmtId="49" fontId="2" fillId="0" borderId="0" xfId="37" applyProtection="1">
      <alignment horizontal="center"/>
      <protection/>
    </xf>
    <xf numFmtId="49" fontId="2" fillId="0" borderId="0" xfId="57">
      <alignment/>
    </xf>
    <xf numFmtId="49" fontId="0" fillId="0" borderId="0" xfId="50" applyBorder="1">
      <alignment horizontal="left"/>
    </xf>
    <xf numFmtId="0" fontId="0" fillId="0" borderId="11" xfId="68" applyProtection="1">
      <alignment horizontal="center"/>
      <protection locked="0"/>
    </xf>
    <xf numFmtId="4" fontId="0" fillId="0" borderId="11" xfId="34" applyBorder="1" applyProtection="1">
      <alignment/>
      <protection locked="0"/>
    </xf>
    <xf numFmtId="49" fontId="0" fillId="0" borderId="0" xfId="38" applyFont="1" applyBorder="1">
      <alignment horizontal="left"/>
    </xf>
    <xf numFmtId="0" fontId="0" fillId="0" borderId="0" xfId="58" applyFont="1" applyBorder="1" applyProtection="1">
      <alignment horizontal="left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0" fillId="0" borderId="0" xfId="62" applyFont="1">
      <alignment horizontal="center"/>
    </xf>
    <xf numFmtId="0" fontId="10" fillId="0" borderId="8" xfId="61" applyFont="1" applyBorder="1" applyAlignment="1">
      <alignment horizontal="left" vertical="center"/>
      <protection/>
    </xf>
    <xf numFmtId="0" fontId="0" fillId="0" borderId="11" xfId="68" applyFont="1" applyBorder="1" applyProtection="1">
      <alignment horizontal="center"/>
      <protection locked="0"/>
    </xf>
    <xf numFmtId="49" fontId="4" fillId="0" borderId="0" xfId="37" applyFont="1" applyProtection="1">
      <alignment horizontal="center"/>
      <protection/>
    </xf>
    <xf numFmtId="49" fontId="4" fillId="0" borderId="0" xfId="57" applyFont="1">
      <alignment/>
    </xf>
    <xf numFmtId="49" fontId="0" fillId="0" borderId="0" xfId="50" applyFont="1" applyBorder="1">
      <alignment horizontal="left"/>
    </xf>
    <xf numFmtId="0" fontId="4" fillId="0" borderId="0" xfId="59" applyFont="1">
      <alignment horizontal="left"/>
    </xf>
    <xf numFmtId="2" fontId="0" fillId="0" borderId="0" xfId="0" applyNumberFormat="1" applyAlignment="1">
      <alignment/>
    </xf>
    <xf numFmtId="4" fontId="0" fillId="0" borderId="11" xfId="34" applyNumberFormat="1" applyBorder="1" applyProtection="1">
      <alignment/>
      <protection locked="0"/>
    </xf>
    <xf numFmtId="4" fontId="0" fillId="0" borderId="11" xfId="0" applyNumberFormat="1" applyFont="1" applyBorder="1" applyAlignment="1" applyProtection="1">
      <alignment/>
      <protection locked="0"/>
    </xf>
    <xf numFmtId="49" fontId="0" fillId="0" borderId="0" xfId="62" applyFont="1" applyAlignment="1">
      <alignment horizontal="center" wrapText="1"/>
    </xf>
    <xf numFmtId="49" fontId="0" fillId="0" borderId="0" xfId="38" applyFont="1" applyBorder="1" applyAlignment="1">
      <alignment horizontal="center" wrapText="1"/>
    </xf>
    <xf numFmtId="0" fontId="0" fillId="0" borderId="0" xfId="58" applyFont="1" applyBorder="1" applyAlignment="1" applyProtection="1">
      <alignment horizontal="left" wrapText="1"/>
      <protection/>
    </xf>
    <xf numFmtId="49" fontId="0" fillId="0" borderId="0" xfId="5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2" fontId="0" fillId="0" borderId="0" xfId="35" applyNumberFormat="1" applyFill="1" applyAlignment="1">
      <alignment wrapText="1"/>
      <protection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4" fontId="4" fillId="0" borderId="48" xfId="70" applyFont="1" applyBorder="1">
      <alignment/>
    </xf>
    <xf numFmtId="4" fontId="4" fillId="0" borderId="32" xfId="70" applyFont="1" applyBorder="1">
      <alignment/>
    </xf>
    <xf numFmtId="49" fontId="0" fillId="0" borderId="0" xfId="57" applyFont="1" applyAlignment="1">
      <alignment wrapText="1"/>
    </xf>
    <xf numFmtId="0" fontId="0" fillId="0" borderId="0" xfId="58" applyFont="1" applyBorder="1" applyAlignment="1" applyProtection="1">
      <alignment horizontal="center" wrapText="1"/>
      <protection/>
    </xf>
    <xf numFmtId="49" fontId="0" fillId="0" borderId="0" xfId="37" applyFont="1" applyProtection="1">
      <alignment horizontal="center"/>
      <protection/>
    </xf>
    <xf numFmtId="49" fontId="0" fillId="0" borderId="0" xfId="57" applyFont="1">
      <alignment/>
    </xf>
    <xf numFmtId="49" fontId="0" fillId="0" borderId="0" xfId="38" applyFont="1" applyBorder="1" applyAlignment="1">
      <alignment horizontal="center"/>
    </xf>
    <xf numFmtId="0" fontId="4" fillId="0" borderId="0" xfId="58" applyFont="1" applyBorder="1" applyAlignment="1" applyProtection="1">
      <alignment horizontal="left" wrapText="1"/>
      <protection/>
    </xf>
    <xf numFmtId="0" fontId="0" fillId="0" borderId="0" xfId="0" applyFont="1" applyAlignment="1">
      <alignment horizontal="center"/>
    </xf>
    <xf numFmtId="49" fontId="0" fillId="0" borderId="0" xfId="39" applyFont="1" applyAlignment="1">
      <alignment horizontal="center"/>
    </xf>
    <xf numFmtId="0" fontId="0" fillId="0" borderId="0" xfId="59" applyFont="1" applyAlignment="1">
      <alignment horizontal="left" wrapText="1"/>
    </xf>
    <xf numFmtId="49" fontId="3" fillId="0" borderId="0" xfId="39">
      <alignment/>
    </xf>
    <xf numFmtId="0" fontId="0" fillId="0" borderId="0" xfId="58" applyBorder="1" applyProtection="1">
      <alignment horizontal="left"/>
      <protection/>
    </xf>
    <xf numFmtId="49" fontId="0" fillId="0" borderId="0" xfId="62" quotePrefix="1">
      <alignment horizontal="center"/>
    </xf>
    <xf numFmtId="0" fontId="4" fillId="0" borderId="0" xfId="58" applyFont="1" applyBorder="1" applyProtection="1">
      <alignment horizontal="left"/>
      <protection/>
    </xf>
    <xf numFmtId="49" fontId="16" fillId="0" borderId="0" xfId="39" applyFont="1" applyAlignment="1">
      <alignment horizontal="center"/>
    </xf>
    <xf numFmtId="4" fontId="0" fillId="0" borderId="0" xfId="0" applyNumberFormat="1" applyAlignment="1">
      <alignment/>
    </xf>
    <xf numFmtId="4" fontId="0" fillId="0" borderId="0" xfId="34" applyNumberFormat="1" applyFont="1" applyFill="1" applyAlignment="1" applyProtection="1">
      <alignment wrapText="1"/>
      <protection/>
    </xf>
    <xf numFmtId="4" fontId="0" fillId="0" borderId="0" xfId="0" applyNumberFormat="1" applyFont="1" applyFill="1" applyAlignment="1">
      <alignment/>
    </xf>
    <xf numFmtId="4" fontId="0" fillId="0" borderId="0" xfId="34" applyNumberFormat="1" applyFont="1" applyFill="1" applyProtection="1">
      <alignment/>
      <protection/>
    </xf>
    <xf numFmtId="4" fontId="4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4" fontId="4" fillId="0" borderId="0" xfId="74" applyNumberFormat="1" applyFill="1">
      <alignment/>
      <protection/>
    </xf>
    <xf numFmtId="4" fontId="0" fillId="0" borderId="0" xfId="34" applyNumberFormat="1" applyFill="1" applyAlignment="1" applyProtection="1">
      <alignment wrapText="1"/>
      <protection/>
    </xf>
    <xf numFmtId="4" fontId="0" fillId="0" borderId="0" xfId="0" applyNumberFormat="1" applyAlignment="1">
      <alignment wrapText="1"/>
    </xf>
    <xf numFmtId="4" fontId="0" fillId="0" borderId="0" xfId="34" applyNumberFormat="1" applyFill="1" applyProtection="1">
      <alignment/>
      <protection/>
    </xf>
    <xf numFmtId="4" fontId="0" fillId="0" borderId="0" xfId="35" applyNumberFormat="1" applyFill="1">
      <alignment/>
      <protection/>
    </xf>
    <xf numFmtId="4" fontId="0" fillId="0" borderId="0" xfId="74" applyNumberFormat="1" applyFont="1" applyFill="1">
      <alignment/>
      <protection/>
    </xf>
    <xf numFmtId="4" fontId="4" fillId="0" borderId="0" xfId="35" applyNumberFormat="1" applyFont="1" applyFill="1">
      <alignment/>
      <protection/>
    </xf>
    <xf numFmtId="4" fontId="0" fillId="0" borderId="0" xfId="35" applyNumberFormat="1" applyFill="1" applyAlignment="1">
      <alignment wrapText="1"/>
      <protection/>
    </xf>
    <xf numFmtId="4" fontId="0" fillId="0" borderId="0" xfId="0" applyNumberFormat="1" applyFont="1" applyFill="1" applyAlignment="1">
      <alignment wrapText="1"/>
    </xf>
    <xf numFmtId="4" fontId="0" fillId="0" borderId="0" xfId="0" applyNumberFormat="1" applyFill="1" applyAlignment="1">
      <alignment wrapText="1"/>
    </xf>
    <xf numFmtId="4" fontId="4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4" fontId="0" fillId="0" borderId="0" xfId="51" applyNumberFormat="1" applyAlignment="1">
      <alignment wrapText="1"/>
    </xf>
    <xf numFmtId="164" fontId="0" fillId="0" borderId="0" xfId="51" applyNumberFormat="1" applyFont="1" applyAlignment="1">
      <alignment wrapText="1"/>
    </xf>
    <xf numFmtId="164" fontId="0" fillId="0" borderId="0" xfId="51" applyNumberFormat="1">
      <alignment/>
    </xf>
    <xf numFmtId="164" fontId="0" fillId="0" borderId="0" xfId="0" applyNumberFormat="1" applyFont="1" applyAlignment="1">
      <alignment wrapText="1"/>
    </xf>
    <xf numFmtId="164" fontId="0" fillId="0" borderId="0" xfId="0" applyNumberFormat="1" applyAlignment="1">
      <alignment horizontal="right" wrapText="1"/>
    </xf>
    <xf numFmtId="4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49" xfId="0" applyFont="1" applyBorder="1" applyAlignment="1">
      <alignment/>
    </xf>
    <xf numFmtId="0" fontId="0" fillId="0" borderId="50" xfId="77" applyNumberFormat="1" applyFont="1" applyBorder="1">
      <alignment horizontal="left" vertical="center"/>
      <protection/>
    </xf>
    <xf numFmtId="0" fontId="4" fillId="0" borderId="19" xfId="77" applyNumberFormat="1" applyBorder="1">
      <alignment horizontal="left" vertical="center"/>
      <protection/>
    </xf>
    <xf numFmtId="0" fontId="4" fillId="0" borderId="20" xfId="77" applyNumberFormat="1" applyBorder="1">
      <alignment horizontal="left" vertical="center"/>
      <protection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1" fillId="0" borderId="51" xfId="77" applyNumberFormat="1" applyFont="1" applyBorder="1">
      <alignment horizontal="left" vertical="center"/>
      <protection/>
    </xf>
    <xf numFmtId="0" fontId="11" fillId="0" borderId="52" xfId="77" applyNumberFormat="1" applyFont="1" applyBorder="1">
      <alignment horizontal="left" vertical="center"/>
      <protection/>
    </xf>
    <xf numFmtId="0" fontId="4" fillId="0" borderId="51" xfId="77" applyNumberFormat="1" applyBorder="1">
      <alignment horizontal="left" vertical="center"/>
      <protection/>
    </xf>
    <xf numFmtId="0" fontId="4" fillId="0" borderId="35" xfId="77" applyNumberFormat="1" applyBorder="1">
      <alignment horizontal="left" vertical="center"/>
      <protection/>
    </xf>
    <xf numFmtId="0" fontId="10" fillId="0" borderId="33" xfId="61" applyFont="1" applyBorder="1">
      <alignment horizontal="left" vertical="center"/>
      <protection/>
    </xf>
    <xf numFmtId="3" fontId="4" fillId="0" borderId="33" xfId="42" applyBorder="1">
      <alignment vertical="center"/>
      <protection/>
    </xf>
    <xf numFmtId="3" fontId="4" fillId="0" borderId="42" xfId="42" applyBorder="1">
      <alignment vertical="center"/>
      <protection/>
    </xf>
    <xf numFmtId="0" fontId="10" fillId="0" borderId="42" xfId="61" applyFont="1" applyBorder="1">
      <alignment horizontal="left" vertical="center"/>
      <protection/>
    </xf>
    <xf numFmtId="0" fontId="4" fillId="0" borderId="53" xfId="77" applyNumberFormat="1" applyBorder="1">
      <alignment horizontal="left" vertical="center"/>
      <protection/>
    </xf>
    <xf numFmtId="0" fontId="4" fillId="0" borderId="54" xfId="77" applyNumberFormat="1" applyBorder="1">
      <alignment horizontal="left" vertical="center"/>
      <protection/>
    </xf>
    <xf numFmtId="0" fontId="4" fillId="0" borderId="55" xfId="77" applyNumberFormat="1" applyBorder="1">
      <alignment horizontal="left" vertical="center"/>
      <protection/>
    </xf>
    <xf numFmtId="0" fontId="4" fillId="0" borderId="27" xfId="77" applyNumberFormat="1" applyBorder="1">
      <alignment horizontal="left" vertical="center"/>
      <protection/>
    </xf>
    <xf numFmtId="0" fontId="10" fillId="0" borderId="51" xfId="61" applyBorder="1" applyAlignment="1">
      <alignment horizontal="center" vertical="center"/>
      <protection/>
    </xf>
    <xf numFmtId="0" fontId="10" fillId="0" borderId="52" xfId="61" applyBorder="1" applyAlignment="1">
      <alignment horizontal="center" vertical="center"/>
      <protection/>
    </xf>
    <xf numFmtId="0" fontId="10" fillId="0" borderId="33" xfId="61" applyBorder="1">
      <alignment horizontal="left" vertical="center"/>
      <protection/>
    </xf>
    <xf numFmtId="0" fontId="7" fillId="0" borderId="51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35" xfId="0" applyFont="1" applyBorder="1" applyAlignment="1">
      <alignment/>
    </xf>
    <xf numFmtId="0" fontId="11" fillId="0" borderId="25" xfId="0" applyFont="1" applyBorder="1" applyAlignment="1">
      <alignment horizontal="right"/>
    </xf>
    <xf numFmtId="0" fontId="11" fillId="0" borderId="54" xfId="0" applyFont="1" applyBorder="1" applyAlignment="1">
      <alignment horizontal="right"/>
    </xf>
    <xf numFmtId="0" fontId="4" fillId="0" borderId="56" xfId="77" applyNumberFormat="1" applyFont="1" applyBorder="1">
      <alignment horizontal="left" vertical="center"/>
      <protection/>
    </xf>
    <xf numFmtId="0" fontId="4" fillId="0" borderId="17" xfId="77" applyNumberFormat="1" applyBorder="1">
      <alignment horizontal="left" vertical="center"/>
      <protection/>
    </xf>
    <xf numFmtId="0" fontId="4" fillId="0" borderId="57" xfId="77" applyNumberFormat="1" applyBorder="1">
      <alignment horizontal="left" vertical="center"/>
      <protection/>
    </xf>
    <xf numFmtId="0" fontId="11" fillId="0" borderId="58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3" fillId="20" borderId="59" xfId="0" applyFont="1" applyFill="1" applyBorder="1" applyAlignment="1">
      <alignment horizontal="center"/>
    </xf>
    <xf numFmtId="0" fontId="13" fillId="20" borderId="28" xfId="0" applyFont="1" applyFill="1" applyBorder="1" applyAlignment="1">
      <alignment horizontal="center"/>
    </xf>
    <xf numFmtId="0" fontId="13" fillId="20" borderId="60" xfId="0" applyFont="1" applyFill="1" applyBorder="1" applyAlignment="1">
      <alignment horizontal="center"/>
    </xf>
    <xf numFmtId="0" fontId="13" fillId="20" borderId="61" xfId="0" applyFont="1" applyFill="1" applyBorder="1" applyAlignment="1">
      <alignment horizontal="center"/>
    </xf>
    <xf numFmtId="0" fontId="10" fillId="0" borderId="51" xfId="0" applyFont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10" fillId="0" borderId="52" xfId="0" applyFont="1" applyBorder="1" applyAlignment="1">
      <alignment horizontal="left"/>
    </xf>
    <xf numFmtId="0" fontId="10" fillId="0" borderId="25" xfId="0" applyFont="1" applyBorder="1" applyAlignment="1">
      <alignment/>
    </xf>
    <xf numFmtId="0" fontId="10" fillId="0" borderId="54" xfId="0" applyFont="1" applyBorder="1" applyAlignment="1">
      <alignment/>
    </xf>
    <xf numFmtId="0" fontId="10" fillId="0" borderId="6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51" xfId="0" applyFont="1" applyBorder="1" applyAlignment="1">
      <alignment/>
    </xf>
    <xf numFmtId="0" fontId="10" fillId="0" borderId="42" xfId="0" applyFont="1" applyBorder="1" applyAlignment="1">
      <alignment/>
    </xf>
    <xf numFmtId="0" fontId="4" fillId="0" borderId="63" xfId="77" applyNumberFormat="1" applyBorder="1">
      <alignment horizontal="left" vertical="center"/>
      <protection/>
    </xf>
    <xf numFmtId="0" fontId="4" fillId="0" borderId="0" xfId="77" applyNumberFormat="1" applyBorder="1">
      <alignment horizontal="left" vertical="center"/>
      <protection/>
    </xf>
    <xf numFmtId="0" fontId="4" fillId="0" borderId="12" xfId="77" applyNumberFormat="1" applyBorder="1">
      <alignment horizontal="left" vertical="center"/>
      <protection/>
    </xf>
    <xf numFmtId="0" fontId="10" fillId="0" borderId="63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0" fillId="0" borderId="6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54" xfId="0" applyFont="1" applyBorder="1" applyAlignment="1">
      <alignment/>
    </xf>
    <xf numFmtId="0" fontId="7" fillId="0" borderId="55" xfId="0" applyFont="1" applyBorder="1" applyAlignment="1">
      <alignment/>
    </xf>
    <xf numFmtId="0" fontId="7" fillId="0" borderId="26" xfId="0" applyFont="1" applyBorder="1" applyAlignment="1">
      <alignment/>
    </xf>
    <xf numFmtId="0" fontId="10" fillId="0" borderId="51" xfId="61" applyBorder="1">
      <alignment horizontal="left" vertical="center"/>
      <protection/>
    </xf>
    <xf numFmtId="0" fontId="10" fillId="0" borderId="53" xfId="61" applyBorder="1">
      <alignment horizontal="left" vertical="center"/>
      <protection/>
    </xf>
    <xf numFmtId="0" fontId="10" fillId="0" borderId="35" xfId="61" applyBorder="1">
      <alignment horizontal="left" vertical="center"/>
      <protection/>
    </xf>
    <xf numFmtId="0" fontId="11" fillId="0" borderId="51" xfId="0" applyFont="1" applyBorder="1" applyAlignment="1">
      <alignment horizontal="right"/>
    </xf>
    <xf numFmtId="0" fontId="11" fillId="0" borderId="53" xfId="0" applyFont="1" applyBorder="1" applyAlignment="1">
      <alignment horizontal="right"/>
    </xf>
    <xf numFmtId="0" fontId="11" fillId="0" borderId="52" xfId="0" applyFont="1" applyBorder="1" applyAlignment="1">
      <alignment horizontal="right"/>
    </xf>
    <xf numFmtId="0" fontId="7" fillId="0" borderId="64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24" xfId="0" applyFont="1" applyBorder="1" applyAlignment="1">
      <alignment/>
    </xf>
    <xf numFmtId="0" fontId="10" fillId="0" borderId="65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58" xfId="0" applyFont="1" applyBorder="1" applyAlignment="1">
      <alignment/>
    </xf>
    <xf numFmtId="0" fontId="10" fillId="0" borderId="12" xfId="0" applyFont="1" applyBorder="1" applyAlignment="1">
      <alignment/>
    </xf>
    <xf numFmtId="0" fontId="7" fillId="0" borderId="66" xfId="0" applyFont="1" applyBorder="1" applyAlignment="1">
      <alignment/>
    </xf>
    <xf numFmtId="0" fontId="0" fillId="0" borderId="63" xfId="0" applyBorder="1" applyAlignment="1">
      <alignment/>
    </xf>
    <xf numFmtId="0" fontId="0" fillId="0" borderId="0" xfId="0" applyBorder="1" applyAlignment="1">
      <alignment/>
    </xf>
    <xf numFmtId="0" fontId="0" fillId="0" borderId="6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6" xfId="77" applyNumberFormat="1" applyBorder="1">
      <alignment horizontal="left" vertical="center"/>
      <protection/>
    </xf>
    <xf numFmtId="0" fontId="10" fillId="0" borderId="35" xfId="61" applyBorder="1" applyAlignment="1">
      <alignment horizontal="center" vertical="center"/>
      <protection/>
    </xf>
    <xf numFmtId="0" fontId="4" fillId="0" borderId="33" xfId="77" applyNumberFormat="1" applyBorder="1">
      <alignment horizontal="left" vertical="center"/>
      <protection/>
    </xf>
    <xf numFmtId="0" fontId="7" fillId="0" borderId="60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50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4" fillId="0" borderId="6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7" fillId="0" borderId="65" xfId="61" applyFont="1" applyBorder="1" applyAlignment="1">
      <alignment horizontal="center" vertical="center"/>
      <protection/>
    </xf>
    <xf numFmtId="0" fontId="7" fillId="0" borderId="37" xfId="61" applyFont="1" applyBorder="1" applyAlignment="1">
      <alignment horizontal="center" vertical="center"/>
      <protection/>
    </xf>
    <xf numFmtId="0" fontId="4" fillId="0" borderId="50" xfId="77" applyNumberFormat="1" applyFont="1" applyBorder="1">
      <alignment horizontal="left" vertical="center"/>
      <protection/>
    </xf>
    <xf numFmtId="0" fontId="4" fillId="0" borderId="51" xfId="77" applyNumberFormat="1" applyFont="1" applyBorder="1">
      <alignment horizontal="left" vertical="center"/>
      <protection/>
    </xf>
    <xf numFmtId="0" fontId="4" fillId="0" borderId="52" xfId="77" applyNumberFormat="1" applyBorder="1">
      <alignment horizontal="left" vertical="center"/>
      <protection/>
    </xf>
    <xf numFmtId="0" fontId="12" fillId="20" borderId="72" xfId="0" applyFont="1" applyFill="1" applyBorder="1" applyAlignment="1" applyProtection="1">
      <alignment horizontal="center" vertical="center"/>
      <protection locked="0"/>
    </xf>
    <xf numFmtId="0" fontId="12" fillId="20" borderId="73" xfId="0" applyFont="1" applyFill="1" applyBorder="1" applyAlignment="1" applyProtection="1">
      <alignment horizontal="center" vertical="center"/>
      <protection locked="0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1" xfId="0" applyBorder="1" applyAlignment="1">
      <alignment vertical="center"/>
    </xf>
    <xf numFmtId="0" fontId="13" fillId="20" borderId="72" xfId="0" applyFont="1" applyFill="1" applyBorder="1" applyAlignment="1">
      <alignment horizontal="center" vertical="center"/>
    </xf>
    <xf numFmtId="0" fontId="13" fillId="20" borderId="73" xfId="0" applyFont="1" applyFill="1" applyBorder="1" applyAlignment="1">
      <alignment horizontal="center" vertical="center"/>
    </xf>
    <xf numFmtId="0" fontId="13" fillId="20" borderId="74" xfId="0" applyFont="1" applyFill="1" applyBorder="1" applyAlignment="1">
      <alignment horizontal="center" vertical="center"/>
    </xf>
    <xf numFmtId="0" fontId="0" fillId="0" borderId="76" xfId="0" applyBorder="1" applyAlignment="1">
      <alignment/>
    </xf>
    <xf numFmtId="0" fontId="0" fillId="0" borderId="53" xfId="0" applyBorder="1" applyAlignment="1">
      <alignment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1" fillId="0" borderId="33" xfId="0" applyFont="1" applyBorder="1" applyAlignment="1">
      <alignment horizontal="right"/>
    </xf>
  </cellXfs>
  <cellStyles count="7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aJednPolozky" xfId="34"/>
    <cellStyle name="CenaPolozkyCelk" xfId="35"/>
    <cellStyle name="CenaPolozkyHZSCelk" xfId="36"/>
    <cellStyle name="CisloOddilu" xfId="37"/>
    <cellStyle name="CisloPolozky" xfId="38"/>
    <cellStyle name="CisloSpecif" xfId="39"/>
    <cellStyle name="Comma" xfId="40"/>
    <cellStyle name="Comma [0]" xfId="41"/>
    <cellStyle name="Čísla v krycím listu" xfId="42"/>
    <cellStyle name="HmotnJednPolozky" xfId="43"/>
    <cellStyle name="HmotnPolozkyCelk" xfId="44"/>
    <cellStyle name="Hyperlink" xfId="45"/>
    <cellStyle name="Chybně" xfId="46"/>
    <cellStyle name="Kontrolní buňka" xfId="47"/>
    <cellStyle name="Currency" xfId="48"/>
    <cellStyle name="Currency [0]" xfId="49"/>
    <cellStyle name="MJPolozky" xfId="50"/>
    <cellStyle name="MnozstviPolozky" xfId="51"/>
    <cellStyle name="Nadpis 1" xfId="52"/>
    <cellStyle name="Nadpis 2" xfId="53"/>
    <cellStyle name="Nadpis 3" xfId="54"/>
    <cellStyle name="Nadpis 4" xfId="55"/>
    <cellStyle name="Název" xfId="56"/>
    <cellStyle name="NazevOddilu" xfId="57"/>
    <cellStyle name="NazevPolozky" xfId="58"/>
    <cellStyle name="NazevSouctuOddilu" xfId="59"/>
    <cellStyle name="Neutrální" xfId="60"/>
    <cellStyle name="Pevné texty v krycím listu" xfId="61"/>
    <cellStyle name="PoradCisloPolozky" xfId="62"/>
    <cellStyle name="PorizovaniSkutecnosti" xfId="63"/>
    <cellStyle name="Poznámka" xfId="64"/>
    <cellStyle name="Percent" xfId="65"/>
    <cellStyle name="ProcentoPrirazPol" xfId="66"/>
    <cellStyle name="Propojená buňka" xfId="67"/>
    <cellStyle name="RekapCisloOdd" xfId="68"/>
    <cellStyle name="RekapNazOdd" xfId="69"/>
    <cellStyle name="RekapOddiluSoucet" xfId="70"/>
    <cellStyle name="RekapTonaz" xfId="71"/>
    <cellStyle name="Followed Hyperlink" xfId="72"/>
    <cellStyle name="SoucetHmotOddilu" xfId="73"/>
    <cellStyle name="SoucetMontaziOddilu" xfId="74"/>
    <cellStyle name="Správně" xfId="75"/>
    <cellStyle name="Text upozornění" xfId="76"/>
    <cellStyle name="Text v krycím listu" xfId="77"/>
    <cellStyle name="TonazSute" xfId="78"/>
    <cellStyle name="Vstup" xfId="79"/>
    <cellStyle name="VykazPolozka" xfId="80"/>
    <cellStyle name="VykazPorCisPolozky" xfId="81"/>
    <cellStyle name="VykazVzorec" xfId="82"/>
    <cellStyle name="VypocetSkutecnosti" xfId="83"/>
    <cellStyle name="Výpočet" xfId="84"/>
    <cellStyle name="Výstup" xfId="85"/>
    <cellStyle name="Vysvětlující text" xfId="86"/>
    <cellStyle name="Zvýraznění 1" xfId="87"/>
    <cellStyle name="Zvýraznění 2" xfId="88"/>
    <cellStyle name="Zvýraznění 3" xfId="89"/>
    <cellStyle name="Zvýraznění 4" xfId="90"/>
    <cellStyle name="Zvýraznění 5" xfId="91"/>
    <cellStyle name="Zvýraznění 6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AL386"/>
  <sheetViews>
    <sheetView zoomScalePageLayoutView="0" workbookViewId="0" topLeftCell="A94">
      <selection activeCell="F129" sqref="F129"/>
    </sheetView>
  </sheetViews>
  <sheetFormatPr defaultColWidth="9.00390625" defaultRowHeight="12.75"/>
  <cols>
    <col min="1" max="1" width="5.75390625" style="0" customWidth="1"/>
    <col min="2" max="2" width="12.25390625" style="0" customWidth="1"/>
    <col min="3" max="3" width="45.875" style="0" customWidth="1"/>
    <col min="5" max="6" width="13.875" style="0" customWidth="1"/>
    <col min="7" max="7" width="14.25390625" style="0" customWidth="1"/>
  </cols>
  <sheetData>
    <row r="1" spans="1:7" ht="12.75">
      <c r="A1" s="2">
        <v>4</v>
      </c>
      <c r="B1" s="2"/>
      <c r="C1" s="3"/>
      <c r="D1" s="3"/>
      <c r="E1" s="3"/>
      <c r="F1" s="155"/>
      <c r="G1" s="155"/>
    </row>
    <row r="2" spans="1:7" ht="12.75">
      <c r="A2" s="117"/>
      <c r="B2" s="4"/>
      <c r="C2" s="157" t="s">
        <v>153</v>
      </c>
      <c r="D2" s="158"/>
      <c r="E2" s="158"/>
      <c r="F2" s="158"/>
      <c r="G2" s="159"/>
    </row>
    <row r="3" spans="1:7" ht="12.75">
      <c r="A3" s="4" t="s">
        <v>21</v>
      </c>
      <c r="B3" s="4"/>
      <c r="C3" s="157" t="s">
        <v>147</v>
      </c>
      <c r="D3" s="158"/>
      <c r="E3" s="158"/>
      <c r="F3" s="158"/>
      <c r="G3" s="159"/>
    </row>
    <row r="4" spans="1:7" ht="13.5" thickBot="1">
      <c r="A4" s="4" t="s">
        <v>0</v>
      </c>
      <c r="B4" s="4"/>
      <c r="C4" s="5"/>
      <c r="D4" s="4" t="s">
        <v>1</v>
      </c>
      <c r="F4" s="156"/>
      <c r="G4" s="156"/>
    </row>
    <row r="5" spans="1:7" ht="12.75">
      <c r="A5" s="6" t="s">
        <v>2</v>
      </c>
      <c r="B5" s="7"/>
      <c r="C5" s="7"/>
      <c r="D5" s="8"/>
      <c r="E5" s="8"/>
      <c r="F5" s="9" t="s">
        <v>234</v>
      </c>
      <c r="G5" s="10"/>
    </row>
    <row r="6" spans="1:7" ht="12.75">
      <c r="A6" s="11" t="s">
        <v>3</v>
      </c>
      <c r="B6" s="12" t="s">
        <v>4</v>
      </c>
      <c r="C6" s="12"/>
      <c r="D6" s="44" t="s">
        <v>22</v>
      </c>
      <c r="E6" s="45" t="s">
        <v>23</v>
      </c>
      <c r="F6" s="13" t="s">
        <v>6</v>
      </c>
      <c r="G6" s="14"/>
    </row>
    <row r="7" spans="1:7" ht="12.75">
      <c r="A7" s="15" t="s">
        <v>7</v>
      </c>
      <c r="B7" s="16" t="s">
        <v>8</v>
      </c>
      <c r="C7" s="16" t="s">
        <v>9</v>
      </c>
      <c r="D7" s="16" t="s">
        <v>10</v>
      </c>
      <c r="E7" s="46"/>
      <c r="F7" s="16" t="s">
        <v>5</v>
      </c>
      <c r="G7" s="17" t="s">
        <v>12</v>
      </c>
    </row>
    <row r="8" spans="1:7" ht="13.5" thickBot="1">
      <c r="A8" s="18"/>
      <c r="B8" s="19">
        <v>1</v>
      </c>
      <c r="C8" s="19">
        <v>2</v>
      </c>
      <c r="D8" s="20">
        <v>3</v>
      </c>
      <c r="E8" s="20">
        <v>4</v>
      </c>
      <c r="F8" s="21">
        <v>9</v>
      </c>
      <c r="G8" s="22">
        <v>10</v>
      </c>
    </row>
    <row r="9" spans="2:7" ht="12.75">
      <c r="B9" s="99" t="s">
        <v>72</v>
      </c>
      <c r="C9" s="100" t="s">
        <v>73</v>
      </c>
      <c r="E9" s="148"/>
      <c r="F9" s="131"/>
      <c r="G9" s="131"/>
    </row>
    <row r="10" spans="1:7" ht="12.75">
      <c r="A10" s="93">
        <v>1</v>
      </c>
      <c r="B10" s="119" t="s">
        <v>125</v>
      </c>
      <c r="C10" s="120" t="s">
        <v>155</v>
      </c>
      <c r="D10" t="s">
        <v>74</v>
      </c>
      <c r="E10" s="148">
        <v>1.035</v>
      </c>
      <c r="F10" s="131">
        <v>0</v>
      </c>
      <c r="G10" s="131">
        <f aca="true" t="shared" si="0" ref="G10:G29">PRODUCT(E10,F10)</f>
        <v>0</v>
      </c>
    </row>
    <row r="11" spans="1:7" ht="12.75">
      <c r="A11" s="93">
        <v>2</v>
      </c>
      <c r="B11" s="119" t="s">
        <v>126</v>
      </c>
      <c r="C11" s="120" t="s">
        <v>127</v>
      </c>
      <c r="D11" t="s">
        <v>74</v>
      </c>
      <c r="E11" s="148">
        <v>1.035</v>
      </c>
      <c r="F11" s="131">
        <v>0</v>
      </c>
      <c r="G11" s="131">
        <f t="shared" si="0"/>
        <v>0</v>
      </c>
    </row>
    <row r="12" spans="1:7" ht="25.5">
      <c r="A12" s="93">
        <v>3</v>
      </c>
      <c r="B12" s="119" t="s">
        <v>128</v>
      </c>
      <c r="C12" s="117" t="s">
        <v>156</v>
      </c>
      <c r="D12" t="s">
        <v>74</v>
      </c>
      <c r="E12" s="148">
        <v>5.52</v>
      </c>
      <c r="F12" s="131">
        <v>0</v>
      </c>
      <c r="G12" s="131">
        <f t="shared" si="0"/>
        <v>0</v>
      </c>
    </row>
    <row r="13" spans="1:7" ht="12.75">
      <c r="A13" s="93">
        <v>4</v>
      </c>
      <c r="B13" s="119" t="s">
        <v>129</v>
      </c>
      <c r="C13" s="120" t="s">
        <v>130</v>
      </c>
      <c r="D13" t="s">
        <v>74</v>
      </c>
      <c r="E13" s="148">
        <v>5.52</v>
      </c>
      <c r="F13" s="131">
        <v>0</v>
      </c>
      <c r="G13" s="131">
        <f t="shared" si="0"/>
        <v>0</v>
      </c>
    </row>
    <row r="14" spans="1:7" ht="25.5">
      <c r="A14" s="93">
        <v>5</v>
      </c>
      <c r="B14" s="119" t="s">
        <v>157</v>
      </c>
      <c r="C14" s="108" t="s">
        <v>158</v>
      </c>
      <c r="D14" t="s">
        <v>74</v>
      </c>
      <c r="E14" s="148">
        <v>9.413</v>
      </c>
      <c r="F14" s="131">
        <v>0</v>
      </c>
      <c r="G14" s="131">
        <f t="shared" si="0"/>
        <v>0</v>
      </c>
    </row>
    <row r="15" spans="1:7" ht="12.75">
      <c r="A15" s="93">
        <v>6</v>
      </c>
      <c r="B15" s="119" t="s">
        <v>131</v>
      </c>
      <c r="C15" s="108" t="s">
        <v>132</v>
      </c>
      <c r="D15" t="s">
        <v>74</v>
      </c>
      <c r="E15" s="148">
        <v>9.413</v>
      </c>
      <c r="F15" s="131">
        <v>0</v>
      </c>
      <c r="G15" s="131">
        <f t="shared" si="0"/>
        <v>0</v>
      </c>
    </row>
    <row r="16" spans="1:7" s="110" customFormat="1" ht="12.75">
      <c r="A16" s="106" t="s">
        <v>110</v>
      </c>
      <c r="B16" s="107" t="s">
        <v>136</v>
      </c>
      <c r="C16" s="108" t="s">
        <v>133</v>
      </c>
      <c r="D16" s="109" t="s">
        <v>79</v>
      </c>
      <c r="E16" s="148">
        <v>16.943</v>
      </c>
      <c r="F16" s="132">
        <v>0</v>
      </c>
      <c r="G16" s="131">
        <f t="shared" si="0"/>
        <v>0</v>
      </c>
    </row>
    <row r="17" spans="1:7" s="110" customFormat="1" ht="12.75">
      <c r="A17" s="106" t="s">
        <v>101</v>
      </c>
      <c r="B17" s="107" t="s">
        <v>134</v>
      </c>
      <c r="C17" s="108" t="s">
        <v>135</v>
      </c>
      <c r="D17" s="109" t="s">
        <v>75</v>
      </c>
      <c r="E17" s="148">
        <v>66.3</v>
      </c>
      <c r="F17" s="132">
        <v>0</v>
      </c>
      <c r="G17" s="131">
        <f t="shared" si="0"/>
        <v>0</v>
      </c>
    </row>
    <row r="18" spans="1:7" s="110" customFormat="1" ht="25.5">
      <c r="A18" s="106" t="s">
        <v>159</v>
      </c>
      <c r="B18" s="107" t="s">
        <v>160</v>
      </c>
      <c r="C18" s="108" t="s">
        <v>161</v>
      </c>
      <c r="D18" s="109" t="s">
        <v>74</v>
      </c>
      <c r="E18" s="148">
        <v>2.5</v>
      </c>
      <c r="F18" s="132">
        <v>0</v>
      </c>
      <c r="G18" s="131">
        <f t="shared" si="0"/>
        <v>0</v>
      </c>
    </row>
    <row r="19" spans="1:7" ht="12.75">
      <c r="A19" s="96" t="s">
        <v>172</v>
      </c>
      <c r="B19" s="124" t="s">
        <v>163</v>
      </c>
      <c r="C19" s="92" t="s">
        <v>164</v>
      </c>
      <c r="D19" s="101" t="s">
        <v>75</v>
      </c>
      <c r="E19" s="148">
        <v>25</v>
      </c>
      <c r="F19" s="133">
        <v>0</v>
      </c>
      <c r="G19" s="131">
        <f t="shared" si="0"/>
        <v>0</v>
      </c>
    </row>
    <row r="20" spans="1:7" ht="12.75">
      <c r="A20" s="96" t="s">
        <v>173</v>
      </c>
      <c r="B20" s="124" t="s">
        <v>165</v>
      </c>
      <c r="C20" s="92" t="s">
        <v>166</v>
      </c>
      <c r="D20" s="101" t="s">
        <v>75</v>
      </c>
      <c r="E20" s="148">
        <v>25</v>
      </c>
      <c r="F20" s="133">
        <v>0</v>
      </c>
      <c r="G20" s="131">
        <f t="shared" si="0"/>
        <v>0</v>
      </c>
    </row>
    <row r="21" spans="1:7" ht="12.75">
      <c r="A21" s="96" t="s">
        <v>174</v>
      </c>
      <c r="B21" s="124" t="s">
        <v>167</v>
      </c>
      <c r="C21" s="92" t="s">
        <v>168</v>
      </c>
      <c r="D21" s="101" t="s">
        <v>75</v>
      </c>
      <c r="E21" s="148">
        <v>25</v>
      </c>
      <c r="F21" s="133">
        <v>0</v>
      </c>
      <c r="G21" s="131">
        <f t="shared" si="0"/>
        <v>0</v>
      </c>
    </row>
    <row r="22" spans="1:7" ht="25.5">
      <c r="A22" s="96" t="s">
        <v>175</v>
      </c>
      <c r="B22" s="124" t="s">
        <v>157</v>
      </c>
      <c r="C22" s="108" t="s">
        <v>179</v>
      </c>
      <c r="D22" s="101" t="s">
        <v>74</v>
      </c>
      <c r="E22" s="148">
        <v>3.75</v>
      </c>
      <c r="F22" s="133">
        <v>0</v>
      </c>
      <c r="G22" s="131">
        <f t="shared" si="0"/>
        <v>0</v>
      </c>
    </row>
    <row r="23" spans="1:7" ht="12.75">
      <c r="A23" s="96" t="s">
        <v>176</v>
      </c>
      <c r="B23" s="124" t="s">
        <v>178</v>
      </c>
      <c r="C23" s="92" t="s">
        <v>169</v>
      </c>
      <c r="D23" s="101" t="s">
        <v>74</v>
      </c>
      <c r="E23" s="148">
        <v>3.75</v>
      </c>
      <c r="F23" s="133">
        <v>0</v>
      </c>
      <c r="G23" s="131">
        <f t="shared" si="0"/>
        <v>0</v>
      </c>
    </row>
    <row r="24" spans="1:7" ht="12.75">
      <c r="A24" s="96" t="s">
        <v>177</v>
      </c>
      <c r="B24" s="124" t="s">
        <v>136</v>
      </c>
      <c r="C24" s="92" t="s">
        <v>170</v>
      </c>
      <c r="D24" s="101" t="s">
        <v>171</v>
      </c>
      <c r="E24" s="148">
        <v>1</v>
      </c>
      <c r="F24" s="133">
        <v>0</v>
      </c>
      <c r="G24" s="131">
        <f t="shared" si="0"/>
        <v>0</v>
      </c>
    </row>
    <row r="25" spans="1:7" s="110" customFormat="1" ht="12.75">
      <c r="A25" s="106" t="s">
        <v>180</v>
      </c>
      <c r="B25" s="107" t="s">
        <v>136</v>
      </c>
      <c r="C25" s="108" t="s">
        <v>187</v>
      </c>
      <c r="D25" s="109" t="s">
        <v>74</v>
      </c>
      <c r="E25" s="148">
        <v>2</v>
      </c>
      <c r="F25" s="132">
        <v>0</v>
      </c>
      <c r="G25" s="131">
        <f t="shared" si="0"/>
        <v>0</v>
      </c>
    </row>
    <row r="26" spans="1:7" s="110" customFormat="1" ht="12.75">
      <c r="A26" s="106" t="s">
        <v>181</v>
      </c>
      <c r="B26" s="107" t="s">
        <v>136</v>
      </c>
      <c r="C26" s="108" t="s">
        <v>186</v>
      </c>
      <c r="D26" s="109" t="s">
        <v>77</v>
      </c>
      <c r="E26" s="148">
        <v>7</v>
      </c>
      <c r="F26" s="132">
        <v>0</v>
      </c>
      <c r="G26" s="131">
        <f t="shared" si="0"/>
        <v>0</v>
      </c>
    </row>
    <row r="27" spans="1:7" s="110" customFormat="1" ht="25.5">
      <c r="A27" s="106" t="s">
        <v>182</v>
      </c>
      <c r="B27" s="107" t="s">
        <v>184</v>
      </c>
      <c r="C27" s="108" t="s">
        <v>185</v>
      </c>
      <c r="D27" s="109" t="s">
        <v>74</v>
      </c>
      <c r="E27" s="148">
        <v>1.298</v>
      </c>
      <c r="F27" s="132">
        <v>0</v>
      </c>
      <c r="G27" s="131">
        <f t="shared" si="0"/>
        <v>0</v>
      </c>
    </row>
    <row r="28" spans="1:7" s="110" customFormat="1" ht="12.75">
      <c r="A28" s="106" t="s">
        <v>183</v>
      </c>
      <c r="B28" s="107" t="s">
        <v>136</v>
      </c>
      <c r="C28" s="108" t="s">
        <v>188</v>
      </c>
      <c r="D28" s="109" t="s">
        <v>74</v>
      </c>
      <c r="E28" s="148">
        <v>1.426</v>
      </c>
      <c r="F28" s="132">
        <v>0</v>
      </c>
      <c r="G28" s="131">
        <f t="shared" si="0"/>
        <v>0</v>
      </c>
    </row>
    <row r="29" spans="1:7" s="110" customFormat="1" ht="25.5">
      <c r="A29" s="106" t="s">
        <v>162</v>
      </c>
      <c r="B29" s="107" t="s">
        <v>136</v>
      </c>
      <c r="C29" s="108" t="s">
        <v>189</v>
      </c>
      <c r="D29" s="109" t="s">
        <v>77</v>
      </c>
      <c r="E29" s="148">
        <v>7</v>
      </c>
      <c r="F29" s="132">
        <v>0</v>
      </c>
      <c r="G29" s="131">
        <f t="shared" si="0"/>
        <v>0</v>
      </c>
    </row>
    <row r="30" spans="1:7" s="110" customFormat="1" ht="12.75">
      <c r="A30" s="106"/>
      <c r="B30" s="107"/>
      <c r="C30" s="108"/>
      <c r="D30" s="109"/>
      <c r="E30" s="148"/>
      <c r="F30" s="132"/>
      <c r="G30" s="131"/>
    </row>
    <row r="31" spans="1:7" ht="12.75">
      <c r="A31" s="96"/>
      <c r="B31" s="121"/>
      <c r="C31" s="122" t="s">
        <v>137</v>
      </c>
      <c r="D31" s="101"/>
      <c r="E31" s="148"/>
      <c r="F31" s="134"/>
      <c r="G31" s="154">
        <f>SUM(G9:G30)</f>
        <v>0</v>
      </c>
    </row>
    <row r="32" spans="1:7" ht="12.75">
      <c r="A32" s="96"/>
      <c r="B32" s="121"/>
      <c r="D32" s="101"/>
      <c r="E32" s="148"/>
      <c r="F32" s="134"/>
      <c r="G32" s="135"/>
    </row>
    <row r="33" spans="2:7" ht="12.75">
      <c r="B33" s="94">
        <v>11</v>
      </c>
      <c r="C33" s="95" t="s">
        <v>85</v>
      </c>
      <c r="E33" s="148"/>
      <c r="F33" s="131"/>
      <c r="G33" s="131"/>
    </row>
    <row r="34" spans="2:7" ht="15">
      <c r="B34" s="86"/>
      <c r="C34" s="87"/>
      <c r="E34" s="148"/>
      <c r="F34" s="131"/>
      <c r="G34" s="131"/>
    </row>
    <row r="35" spans="1:7" s="110" customFormat="1" ht="12.75">
      <c r="A35" s="106" t="s">
        <v>72</v>
      </c>
      <c r="B35" s="118">
        <v>113151114</v>
      </c>
      <c r="C35" s="108" t="s">
        <v>197</v>
      </c>
      <c r="D35" s="109" t="s">
        <v>75</v>
      </c>
      <c r="E35" s="149">
        <v>16</v>
      </c>
      <c r="F35" s="138">
        <v>0</v>
      </c>
      <c r="G35" s="139">
        <f aca="true" t="shared" si="1" ref="G35:G42">PRODUCT(E35,F35)</f>
        <v>0</v>
      </c>
    </row>
    <row r="36" spans="1:7" s="110" customFormat="1" ht="25.5">
      <c r="A36" s="106" t="s">
        <v>81</v>
      </c>
      <c r="B36" s="107" t="s">
        <v>196</v>
      </c>
      <c r="C36" s="108" t="s">
        <v>140</v>
      </c>
      <c r="D36" s="109" t="s">
        <v>75</v>
      </c>
      <c r="E36" s="149">
        <v>23.2</v>
      </c>
      <c r="F36" s="132">
        <v>0</v>
      </c>
      <c r="G36" s="139">
        <f t="shared" si="1"/>
        <v>0</v>
      </c>
    </row>
    <row r="37" spans="1:7" s="110" customFormat="1" ht="25.5">
      <c r="A37" s="106" t="s">
        <v>102</v>
      </c>
      <c r="B37" s="107" t="s">
        <v>138</v>
      </c>
      <c r="C37" s="108" t="s">
        <v>195</v>
      </c>
      <c r="D37" s="109" t="s">
        <v>75</v>
      </c>
      <c r="E37" s="150">
        <v>8.5</v>
      </c>
      <c r="F37" s="138">
        <v>0</v>
      </c>
      <c r="G37" s="139">
        <f t="shared" si="1"/>
        <v>0</v>
      </c>
    </row>
    <row r="38" spans="1:7" s="110" customFormat="1" ht="25.5">
      <c r="A38" s="106" t="s">
        <v>103</v>
      </c>
      <c r="B38" s="107" t="s">
        <v>113</v>
      </c>
      <c r="C38" s="108" t="s">
        <v>194</v>
      </c>
      <c r="D38" s="109" t="s">
        <v>77</v>
      </c>
      <c r="E38" s="149">
        <v>23.2</v>
      </c>
      <c r="F38" s="138">
        <v>0</v>
      </c>
      <c r="G38" s="139">
        <f t="shared" si="1"/>
        <v>0</v>
      </c>
    </row>
    <row r="39" spans="1:7" s="110" customFormat="1" ht="12.75">
      <c r="A39" s="106" t="s">
        <v>104</v>
      </c>
      <c r="B39" s="107" t="s">
        <v>120</v>
      </c>
      <c r="C39" s="108" t="s">
        <v>121</v>
      </c>
      <c r="D39" s="109" t="s">
        <v>77</v>
      </c>
      <c r="E39" s="149">
        <v>35</v>
      </c>
      <c r="F39" s="138">
        <v>0</v>
      </c>
      <c r="G39" s="139">
        <f t="shared" si="1"/>
        <v>0</v>
      </c>
    </row>
    <row r="40" spans="1:7" s="110" customFormat="1" ht="25.5">
      <c r="A40" s="106" t="s">
        <v>111</v>
      </c>
      <c r="B40" s="107" t="s">
        <v>193</v>
      </c>
      <c r="C40" s="108" t="s">
        <v>192</v>
      </c>
      <c r="D40" s="109" t="s">
        <v>75</v>
      </c>
      <c r="E40" s="149">
        <v>8.5</v>
      </c>
      <c r="F40" s="138">
        <v>0</v>
      </c>
      <c r="G40" s="139">
        <f t="shared" si="1"/>
        <v>0</v>
      </c>
    </row>
    <row r="41" spans="1:7" s="110" customFormat="1" ht="12.75">
      <c r="A41" s="106" t="s">
        <v>110</v>
      </c>
      <c r="B41" s="107" t="s">
        <v>105</v>
      </c>
      <c r="C41" s="108" t="s">
        <v>191</v>
      </c>
      <c r="D41" s="109" t="s">
        <v>75</v>
      </c>
      <c r="E41" s="149">
        <v>8.661</v>
      </c>
      <c r="F41" s="138">
        <v>0</v>
      </c>
      <c r="G41" s="139">
        <f t="shared" si="1"/>
        <v>0</v>
      </c>
    </row>
    <row r="42" spans="1:7" s="110" customFormat="1" ht="12.75">
      <c r="A42" s="106" t="s">
        <v>101</v>
      </c>
      <c r="B42" s="107" t="s">
        <v>112</v>
      </c>
      <c r="C42" s="108" t="s">
        <v>190</v>
      </c>
      <c r="D42" s="109" t="s">
        <v>75</v>
      </c>
      <c r="E42" s="149">
        <v>34.646</v>
      </c>
      <c r="F42" s="138">
        <v>0</v>
      </c>
      <c r="G42" s="139">
        <f t="shared" si="1"/>
        <v>0</v>
      </c>
    </row>
    <row r="43" spans="1:7" ht="12.75">
      <c r="A43" s="96"/>
      <c r="B43" s="91"/>
      <c r="C43" s="92"/>
      <c r="D43" s="88"/>
      <c r="E43" s="151"/>
      <c r="F43" s="140"/>
      <c r="G43" s="141"/>
    </row>
    <row r="44" spans="1:7" ht="12.75">
      <c r="A44" s="96"/>
      <c r="C44" s="102" t="s">
        <v>87</v>
      </c>
      <c r="E44" s="148"/>
      <c r="F44" s="136"/>
      <c r="G44" s="137">
        <f>SUM(G35:G43)</f>
        <v>0</v>
      </c>
    </row>
    <row r="45" spans="1:7" ht="12.75">
      <c r="A45" s="96"/>
      <c r="C45" s="102"/>
      <c r="E45" s="148"/>
      <c r="F45" s="136"/>
      <c r="G45" s="137"/>
    </row>
    <row r="46" spans="1:7" ht="12.75">
      <c r="A46" s="96"/>
      <c r="B46" s="94">
        <v>27</v>
      </c>
      <c r="C46" s="102" t="s">
        <v>148</v>
      </c>
      <c r="E46" s="148"/>
      <c r="F46" s="136"/>
      <c r="G46" s="137"/>
    </row>
    <row r="47" spans="1:7" ht="12.75">
      <c r="A47" s="96"/>
      <c r="C47" s="102"/>
      <c r="E47" s="148"/>
      <c r="F47" s="136"/>
      <c r="G47" s="137"/>
    </row>
    <row r="48" spans="1:7" ht="25.5">
      <c r="A48" s="96" t="s">
        <v>72</v>
      </c>
      <c r="B48" s="93" t="s">
        <v>199</v>
      </c>
      <c r="C48" s="125" t="s">
        <v>200</v>
      </c>
      <c r="D48" t="s">
        <v>74</v>
      </c>
      <c r="E48" s="148">
        <v>1</v>
      </c>
      <c r="F48" s="136">
        <v>0</v>
      </c>
      <c r="G48" s="142">
        <f>PRODUCT(E48,F48)</f>
        <v>0</v>
      </c>
    </row>
    <row r="49" spans="1:7" ht="12.75">
      <c r="A49" s="96"/>
      <c r="C49" s="102"/>
      <c r="E49" s="148"/>
      <c r="F49" s="136"/>
      <c r="G49" s="137"/>
    </row>
    <row r="50" spans="1:7" ht="12.75">
      <c r="A50" s="96"/>
      <c r="C50" s="102" t="s">
        <v>198</v>
      </c>
      <c r="E50" s="148"/>
      <c r="F50" s="136"/>
      <c r="G50" s="137">
        <f>SUM(G48:G49)</f>
        <v>0</v>
      </c>
    </row>
    <row r="51" spans="1:7" ht="12.75">
      <c r="A51" s="96"/>
      <c r="C51" s="102"/>
      <c r="E51" s="148"/>
      <c r="F51" s="136"/>
      <c r="G51" s="137"/>
    </row>
    <row r="52" spans="2:7" ht="12.75">
      <c r="B52" s="99" t="s">
        <v>201</v>
      </c>
      <c r="C52" s="100" t="s">
        <v>149</v>
      </c>
      <c r="E52" s="148"/>
      <c r="F52" s="131"/>
      <c r="G52" s="131"/>
    </row>
    <row r="53" spans="5:7" ht="12.75">
      <c r="E53" s="148"/>
      <c r="F53" s="131"/>
      <c r="G53" s="131"/>
    </row>
    <row r="54" spans="1:7" ht="12.75">
      <c r="A54" s="93">
        <v>1</v>
      </c>
      <c r="B54" s="121" t="s">
        <v>202</v>
      </c>
      <c r="C54" s="92" t="s">
        <v>203</v>
      </c>
      <c r="D54" s="101" t="s">
        <v>74</v>
      </c>
      <c r="E54" s="151">
        <v>0.36</v>
      </c>
      <c r="F54" s="140">
        <v>0</v>
      </c>
      <c r="G54" s="141">
        <f>E54*F54</f>
        <v>0</v>
      </c>
    </row>
    <row r="55" spans="1:7" ht="25.5">
      <c r="A55" s="93">
        <v>2</v>
      </c>
      <c r="B55" s="121" t="s">
        <v>206</v>
      </c>
      <c r="C55" s="108" t="s">
        <v>207</v>
      </c>
      <c r="D55" s="101" t="s">
        <v>77</v>
      </c>
      <c r="E55" s="151">
        <v>7</v>
      </c>
      <c r="F55" s="140">
        <v>0</v>
      </c>
      <c r="G55" s="141">
        <f>PRODUCT(E55,F55)</f>
        <v>0</v>
      </c>
    </row>
    <row r="56" spans="1:7" ht="12.75">
      <c r="A56" s="93">
        <v>3</v>
      </c>
      <c r="B56" s="121" t="s">
        <v>206</v>
      </c>
      <c r="C56" s="92" t="s">
        <v>208</v>
      </c>
      <c r="D56" s="101" t="s">
        <v>77</v>
      </c>
      <c r="E56" s="151">
        <v>7</v>
      </c>
      <c r="F56" s="140">
        <v>0</v>
      </c>
      <c r="G56" s="141">
        <f>PRODUCT(E56,F56)</f>
        <v>0</v>
      </c>
    </row>
    <row r="57" spans="1:7" ht="12.75">
      <c r="A57" s="96"/>
      <c r="B57" s="126"/>
      <c r="C57" s="127"/>
      <c r="D57" s="88"/>
      <c r="E57" s="151"/>
      <c r="F57" s="136"/>
      <c r="G57" s="141"/>
    </row>
    <row r="58" spans="1:7" ht="12.75">
      <c r="A58" s="128"/>
      <c r="B58" s="126"/>
      <c r="C58" s="129" t="s">
        <v>204</v>
      </c>
      <c r="D58" s="88"/>
      <c r="E58" s="151"/>
      <c r="F58" s="136"/>
      <c r="G58" s="143">
        <f>SUM(G54:G57)</f>
        <v>0</v>
      </c>
    </row>
    <row r="59" spans="1:7" ht="12.75">
      <c r="A59" s="128"/>
      <c r="B59" s="126"/>
      <c r="C59" s="129"/>
      <c r="D59" s="88"/>
      <c r="E59" s="151"/>
      <c r="F59" s="136"/>
      <c r="G59" s="143"/>
    </row>
    <row r="60" spans="1:7" ht="12.75">
      <c r="A60" s="128"/>
      <c r="B60" s="130" t="s">
        <v>88</v>
      </c>
      <c r="C60" s="129" t="s">
        <v>205</v>
      </c>
      <c r="D60" s="88"/>
      <c r="E60" s="151"/>
      <c r="F60" s="136"/>
      <c r="G60" s="143"/>
    </row>
    <row r="61" spans="1:7" ht="12.75">
      <c r="A61" s="128"/>
      <c r="B61" s="126"/>
      <c r="C61" s="129"/>
      <c r="D61" s="88"/>
      <c r="E61" s="151"/>
      <c r="F61" s="136"/>
      <c r="G61" s="143"/>
    </row>
    <row r="62" spans="1:7" s="110" customFormat="1" ht="25.5">
      <c r="A62" s="111">
        <v>1</v>
      </c>
      <c r="B62" s="107" t="s">
        <v>122</v>
      </c>
      <c r="C62" s="108" t="s">
        <v>141</v>
      </c>
      <c r="D62" s="109" t="s">
        <v>75</v>
      </c>
      <c r="E62" s="149">
        <v>64.5</v>
      </c>
      <c r="F62" s="138">
        <v>0</v>
      </c>
      <c r="G62" s="144">
        <f>PRODUCT(E62,F62)</f>
        <v>0</v>
      </c>
    </row>
    <row r="63" spans="1:38" s="110" customFormat="1" ht="25.5">
      <c r="A63" s="106" t="s">
        <v>81</v>
      </c>
      <c r="B63" s="113">
        <v>564801111</v>
      </c>
      <c r="C63" s="108" t="s">
        <v>210</v>
      </c>
      <c r="D63" s="114" t="s">
        <v>75</v>
      </c>
      <c r="E63" s="152">
        <v>36</v>
      </c>
      <c r="F63" s="145">
        <v>0</v>
      </c>
      <c r="G63" s="144">
        <f>PRODUCT(E63,F63)</f>
        <v>0</v>
      </c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</row>
    <row r="64" spans="1:9" s="110" customFormat="1" ht="25.5">
      <c r="A64" s="111">
        <v>3</v>
      </c>
      <c r="B64" s="111">
        <v>564801112</v>
      </c>
      <c r="C64" s="108" t="s">
        <v>209</v>
      </c>
      <c r="D64" s="110" t="s">
        <v>75</v>
      </c>
      <c r="E64" s="153">
        <v>28.5</v>
      </c>
      <c r="F64" s="146">
        <v>0</v>
      </c>
      <c r="G64" s="139">
        <f>PRODUCT(E64,F64)</f>
        <v>0</v>
      </c>
      <c r="I64" s="112"/>
    </row>
    <row r="65" spans="1:9" s="110" customFormat="1" ht="12.75">
      <c r="A65" s="111">
        <v>4</v>
      </c>
      <c r="B65" s="111">
        <v>567121112</v>
      </c>
      <c r="C65" s="108" t="s">
        <v>139</v>
      </c>
      <c r="D65" s="110" t="s">
        <v>75</v>
      </c>
      <c r="E65" s="153">
        <v>28.5</v>
      </c>
      <c r="F65" s="146">
        <v>0</v>
      </c>
      <c r="G65" s="139">
        <f>PRODUCT(E65,F65)</f>
        <v>0</v>
      </c>
      <c r="I65" s="112"/>
    </row>
    <row r="66" spans="4:7" ht="12.75">
      <c r="D66" s="110"/>
      <c r="E66" s="148"/>
      <c r="F66" s="136"/>
      <c r="G66" s="136"/>
    </row>
    <row r="67" spans="3:7" ht="12.75">
      <c r="C67" s="95" t="s">
        <v>89</v>
      </c>
      <c r="E67" s="148"/>
      <c r="F67" s="136"/>
      <c r="G67" s="147">
        <f>SUM(G62:G66)</f>
        <v>0</v>
      </c>
    </row>
    <row r="68" spans="5:7" ht="12.75">
      <c r="E68" s="148"/>
      <c r="F68" s="136"/>
      <c r="G68" s="136"/>
    </row>
    <row r="69" spans="2:7" ht="12.75">
      <c r="B69" s="99" t="s">
        <v>90</v>
      </c>
      <c r="C69" s="100" t="s">
        <v>91</v>
      </c>
      <c r="E69" s="148"/>
      <c r="F69" s="136"/>
      <c r="G69" s="136"/>
    </row>
    <row r="70" spans="5:7" ht="12.75">
      <c r="E70" s="148"/>
      <c r="F70" s="136"/>
      <c r="G70" s="136"/>
    </row>
    <row r="71" spans="1:7" ht="12.75">
      <c r="A71" s="93">
        <v>1</v>
      </c>
      <c r="B71" s="93">
        <v>577141211</v>
      </c>
      <c r="C71" t="s">
        <v>214</v>
      </c>
      <c r="D71" t="s">
        <v>75</v>
      </c>
      <c r="E71" s="148">
        <v>7.5</v>
      </c>
      <c r="F71" s="136">
        <v>0</v>
      </c>
      <c r="G71" s="131">
        <f>PRODUCT(E71,F71)</f>
        <v>0</v>
      </c>
    </row>
    <row r="72" spans="1:7" ht="12.75">
      <c r="A72" s="93">
        <v>2</v>
      </c>
      <c r="B72" s="93">
        <v>573111112</v>
      </c>
      <c r="C72" t="s">
        <v>211</v>
      </c>
      <c r="D72" t="s">
        <v>75</v>
      </c>
      <c r="E72" s="148">
        <v>7.5</v>
      </c>
      <c r="F72" s="136">
        <v>0</v>
      </c>
      <c r="G72" s="131">
        <f>PRODUCT(E72,F72)</f>
        <v>0</v>
      </c>
    </row>
    <row r="73" spans="1:7" ht="12.75">
      <c r="A73" s="93">
        <v>3</v>
      </c>
      <c r="B73" s="93">
        <v>573211111</v>
      </c>
      <c r="C73" s="110" t="s">
        <v>212</v>
      </c>
      <c r="D73" t="s">
        <v>75</v>
      </c>
      <c r="E73" s="148">
        <v>7.5</v>
      </c>
      <c r="F73" s="136">
        <v>0</v>
      </c>
      <c r="G73" s="131">
        <f>PRODUCT(E73,F73)</f>
        <v>0</v>
      </c>
    </row>
    <row r="74" spans="1:7" ht="12.75">
      <c r="A74" s="93">
        <v>4</v>
      </c>
      <c r="B74" s="93">
        <v>599142110</v>
      </c>
      <c r="C74" t="s">
        <v>213</v>
      </c>
      <c r="D74" t="s">
        <v>77</v>
      </c>
      <c r="E74" s="148">
        <v>14</v>
      </c>
      <c r="F74" s="136">
        <v>0</v>
      </c>
      <c r="G74" s="131">
        <f>PRODUCT(E74,F74)</f>
        <v>0</v>
      </c>
    </row>
    <row r="75" spans="1:7" ht="12.75">
      <c r="A75" s="93">
        <v>5</v>
      </c>
      <c r="B75" s="93">
        <v>577142212</v>
      </c>
      <c r="C75" t="s">
        <v>215</v>
      </c>
      <c r="D75" t="s">
        <v>75</v>
      </c>
      <c r="E75" s="148">
        <v>7.5</v>
      </c>
      <c r="F75" s="136">
        <v>0</v>
      </c>
      <c r="G75" s="131">
        <f>PRODUCT(E75,F75)</f>
        <v>0</v>
      </c>
    </row>
    <row r="76" spans="5:7" ht="12.75">
      <c r="E76" s="148"/>
      <c r="F76" s="136"/>
      <c r="G76" s="136"/>
    </row>
    <row r="77" spans="3:7" ht="12.75">
      <c r="C77" s="95" t="s">
        <v>92</v>
      </c>
      <c r="E77" s="148"/>
      <c r="F77" s="136"/>
      <c r="G77" s="147">
        <f>SUM(G71:G76)</f>
        <v>0</v>
      </c>
    </row>
    <row r="78" spans="3:7" ht="12.75">
      <c r="C78" s="95"/>
      <c r="E78" s="148"/>
      <c r="F78" s="136"/>
      <c r="G78" s="147"/>
    </row>
    <row r="79" spans="2:7" ht="12.75">
      <c r="B79" s="94">
        <v>59</v>
      </c>
      <c r="C79" s="95" t="s">
        <v>106</v>
      </c>
      <c r="E79" s="148"/>
      <c r="F79" s="136"/>
      <c r="G79" s="147"/>
    </row>
    <row r="80" spans="3:7" ht="12.75">
      <c r="C80" s="95"/>
      <c r="E80" s="148"/>
      <c r="F80" s="136"/>
      <c r="G80" s="147"/>
    </row>
    <row r="81" spans="1:7" ht="12.75">
      <c r="A81" s="93">
        <v>1</v>
      </c>
      <c r="B81" s="93">
        <v>596211111</v>
      </c>
      <c r="C81" s="114" t="s">
        <v>117</v>
      </c>
      <c r="D81" t="s">
        <v>75</v>
      </c>
      <c r="E81" s="148">
        <v>36</v>
      </c>
      <c r="F81" s="136">
        <v>0</v>
      </c>
      <c r="G81" s="133">
        <f aca="true" t="shared" si="2" ref="G81:G87">PRODUCT(E81,F81)</f>
        <v>0</v>
      </c>
    </row>
    <row r="82" spans="1:7" ht="12.75">
      <c r="A82" s="93">
        <v>2</v>
      </c>
      <c r="B82" s="93">
        <v>596211211</v>
      </c>
      <c r="C82" s="114" t="s">
        <v>116</v>
      </c>
      <c r="D82" t="s">
        <v>75</v>
      </c>
      <c r="E82" s="148">
        <v>28.5</v>
      </c>
      <c r="F82" s="136">
        <v>0</v>
      </c>
      <c r="G82" s="133">
        <f t="shared" si="2"/>
        <v>0</v>
      </c>
    </row>
    <row r="83" spans="1:7" ht="25.5">
      <c r="A83" s="93">
        <v>3</v>
      </c>
      <c r="B83" s="93">
        <v>596211213</v>
      </c>
      <c r="C83" s="114" t="s">
        <v>216</v>
      </c>
      <c r="D83" t="s">
        <v>75</v>
      </c>
      <c r="E83" s="148">
        <v>4.2</v>
      </c>
      <c r="F83" s="136">
        <v>0</v>
      </c>
      <c r="G83" s="133">
        <f t="shared" si="2"/>
        <v>0</v>
      </c>
    </row>
    <row r="84" spans="1:7" ht="12.75">
      <c r="A84" s="93">
        <v>3</v>
      </c>
      <c r="B84" s="93" t="s">
        <v>114</v>
      </c>
      <c r="C84" s="114" t="s">
        <v>145</v>
      </c>
      <c r="D84" t="s">
        <v>75</v>
      </c>
      <c r="E84" s="148">
        <v>33.252</v>
      </c>
      <c r="F84" s="136">
        <v>0</v>
      </c>
      <c r="G84" s="133">
        <f t="shared" si="2"/>
        <v>0</v>
      </c>
    </row>
    <row r="85" spans="1:7" ht="12.75">
      <c r="A85" s="93">
        <v>4</v>
      </c>
      <c r="B85" s="93" t="s">
        <v>114</v>
      </c>
      <c r="C85" s="114" t="s">
        <v>143</v>
      </c>
      <c r="D85" t="s">
        <v>75</v>
      </c>
      <c r="E85" s="148">
        <v>24.582</v>
      </c>
      <c r="F85" s="136">
        <v>0</v>
      </c>
      <c r="G85" s="133">
        <f t="shared" si="2"/>
        <v>0</v>
      </c>
    </row>
    <row r="86" spans="1:7" ht="12.75">
      <c r="A86" s="93">
        <v>5</v>
      </c>
      <c r="B86" s="93" t="s">
        <v>114</v>
      </c>
      <c r="C86" s="114" t="s">
        <v>115</v>
      </c>
      <c r="D86" t="s">
        <v>75</v>
      </c>
      <c r="E86" s="148">
        <v>3.468</v>
      </c>
      <c r="F86" s="136">
        <v>0</v>
      </c>
      <c r="G86" s="133">
        <f t="shared" si="2"/>
        <v>0</v>
      </c>
    </row>
    <row r="87" spans="1:7" ht="12.75">
      <c r="A87" s="93">
        <v>6</v>
      </c>
      <c r="B87" s="93" t="s">
        <v>142</v>
      </c>
      <c r="C87" s="114" t="s">
        <v>144</v>
      </c>
      <c r="D87" t="s">
        <v>75</v>
      </c>
      <c r="E87" s="148">
        <v>4.488</v>
      </c>
      <c r="F87" s="136">
        <v>0</v>
      </c>
      <c r="G87" s="133">
        <f t="shared" si="2"/>
        <v>0</v>
      </c>
    </row>
    <row r="88" spans="3:7" ht="12.75">
      <c r="C88" s="95"/>
      <c r="E88" s="148"/>
      <c r="F88" s="136"/>
      <c r="G88" s="147"/>
    </row>
    <row r="89" spans="3:7" ht="12.75">
      <c r="C89" s="95" t="s">
        <v>107</v>
      </c>
      <c r="E89" s="148"/>
      <c r="F89" s="136"/>
      <c r="G89" s="147">
        <f>SUM(G81:G88)</f>
        <v>0</v>
      </c>
    </row>
    <row r="90" spans="3:7" ht="12.75">
      <c r="C90" s="95"/>
      <c r="E90" s="148"/>
      <c r="F90" s="136"/>
      <c r="G90" s="147"/>
    </row>
    <row r="91" spans="2:7" ht="12.75">
      <c r="B91" s="94">
        <v>87</v>
      </c>
      <c r="C91" s="100" t="s">
        <v>150</v>
      </c>
      <c r="E91" s="148"/>
      <c r="F91" s="136"/>
      <c r="G91" s="147"/>
    </row>
    <row r="92" spans="2:7" ht="12.75">
      <c r="B92" s="94"/>
      <c r="C92" s="100"/>
      <c r="E92" s="148"/>
      <c r="F92" s="136"/>
      <c r="G92" s="147"/>
    </row>
    <row r="93" spans="1:7" ht="25.5">
      <c r="A93" s="93">
        <v>1</v>
      </c>
      <c r="B93" s="123" t="s">
        <v>218</v>
      </c>
      <c r="C93" s="117" t="s">
        <v>219</v>
      </c>
      <c r="D93" t="s">
        <v>77</v>
      </c>
      <c r="E93" s="148">
        <v>3</v>
      </c>
      <c r="F93" s="136">
        <v>0</v>
      </c>
      <c r="G93" s="133">
        <f>PRODUCT(E93,F93)</f>
        <v>0</v>
      </c>
    </row>
    <row r="94" spans="1:7" ht="12.75">
      <c r="A94" s="93"/>
      <c r="C94" s="95"/>
      <c r="E94" s="148"/>
      <c r="F94" s="136"/>
      <c r="G94" s="147"/>
    </row>
    <row r="95" spans="3:7" ht="12.75">
      <c r="C95" s="95" t="s">
        <v>217</v>
      </c>
      <c r="E95" s="148"/>
      <c r="F95" s="136"/>
      <c r="G95" s="147">
        <f>SUM(G93:G94)</f>
        <v>0</v>
      </c>
    </row>
    <row r="96" spans="5:7" ht="12.75">
      <c r="E96" s="148"/>
      <c r="F96" s="131"/>
      <c r="G96" s="131"/>
    </row>
    <row r="97" spans="2:7" ht="12.75">
      <c r="B97" s="99" t="s">
        <v>76</v>
      </c>
      <c r="C97" s="100" t="s">
        <v>93</v>
      </c>
      <c r="E97" s="148"/>
      <c r="F97" s="131"/>
      <c r="G97" s="131"/>
    </row>
    <row r="98" spans="1:7" ht="12.75">
      <c r="A98" s="93">
        <v>1</v>
      </c>
      <c r="B98" s="93">
        <v>918101111</v>
      </c>
      <c r="C98" t="s">
        <v>119</v>
      </c>
      <c r="D98" t="s">
        <v>74</v>
      </c>
      <c r="E98" s="148">
        <v>0.99</v>
      </c>
      <c r="F98" s="131">
        <v>0</v>
      </c>
      <c r="G98" s="131">
        <f aca="true" t="shared" si="3" ref="G98:G111">PRODUCT(E98,F98)</f>
        <v>0</v>
      </c>
    </row>
    <row r="99" spans="1:7" ht="12.75">
      <c r="A99" s="93">
        <v>2</v>
      </c>
      <c r="B99" s="93">
        <v>917862111</v>
      </c>
      <c r="C99" t="s">
        <v>100</v>
      </c>
      <c r="D99" t="s">
        <v>77</v>
      </c>
      <c r="E99" s="148">
        <v>33</v>
      </c>
      <c r="F99" s="131">
        <v>0</v>
      </c>
      <c r="G99" s="131">
        <f t="shared" si="3"/>
        <v>0</v>
      </c>
    </row>
    <row r="100" spans="1:7" ht="12.75">
      <c r="A100" s="93">
        <v>3</v>
      </c>
      <c r="B100" s="93" t="s">
        <v>97</v>
      </c>
      <c r="C100" t="s">
        <v>118</v>
      </c>
      <c r="D100" t="s">
        <v>83</v>
      </c>
      <c r="E100" s="148">
        <v>23.46</v>
      </c>
      <c r="F100" s="131">
        <v>0</v>
      </c>
      <c r="G100" s="131">
        <f t="shared" si="3"/>
        <v>0</v>
      </c>
    </row>
    <row r="101" spans="1:7" ht="12.75">
      <c r="A101" s="93">
        <v>4</v>
      </c>
      <c r="B101" s="93" t="s">
        <v>97</v>
      </c>
      <c r="C101" t="s">
        <v>220</v>
      </c>
      <c r="D101" t="s">
        <v>83</v>
      </c>
      <c r="E101" s="148">
        <v>10.2</v>
      </c>
      <c r="F101" s="131">
        <v>0</v>
      </c>
      <c r="G101" s="131">
        <f t="shared" si="3"/>
        <v>0</v>
      </c>
    </row>
    <row r="102" spans="1:7" ht="12.75">
      <c r="A102" s="93">
        <v>5</v>
      </c>
      <c r="B102" s="93">
        <v>919735111</v>
      </c>
      <c r="C102" s="110" t="s">
        <v>221</v>
      </c>
      <c r="D102" t="s">
        <v>77</v>
      </c>
      <c r="E102" s="148">
        <v>4</v>
      </c>
      <c r="F102" s="131">
        <v>0</v>
      </c>
      <c r="G102" s="131">
        <f t="shared" si="3"/>
        <v>0</v>
      </c>
    </row>
    <row r="103" spans="1:7" ht="12.75">
      <c r="A103" s="93">
        <v>6</v>
      </c>
      <c r="B103" s="93">
        <v>919731121</v>
      </c>
      <c r="C103" t="s">
        <v>222</v>
      </c>
      <c r="D103" t="s">
        <v>77</v>
      </c>
      <c r="E103" s="148">
        <v>4</v>
      </c>
      <c r="F103" s="131">
        <v>0</v>
      </c>
      <c r="G103" s="131">
        <f t="shared" si="3"/>
        <v>0</v>
      </c>
    </row>
    <row r="104" spans="1:7" ht="12.75">
      <c r="A104" s="93">
        <v>7</v>
      </c>
      <c r="B104" s="93" t="s">
        <v>97</v>
      </c>
      <c r="C104" t="s">
        <v>223</v>
      </c>
      <c r="D104" t="s">
        <v>77</v>
      </c>
      <c r="E104" s="148">
        <v>8</v>
      </c>
      <c r="F104" s="131">
        <v>0</v>
      </c>
      <c r="G104" s="131">
        <f t="shared" si="3"/>
        <v>0</v>
      </c>
    </row>
    <row r="105" spans="1:7" ht="12.75">
      <c r="A105" s="93">
        <v>8</v>
      </c>
      <c r="B105" s="93" t="s">
        <v>97</v>
      </c>
      <c r="C105" t="s">
        <v>235</v>
      </c>
      <c r="D105" t="s">
        <v>83</v>
      </c>
      <c r="E105" s="148">
        <v>1</v>
      </c>
      <c r="F105" s="131">
        <v>0</v>
      </c>
      <c r="G105" s="131">
        <f t="shared" si="3"/>
        <v>0</v>
      </c>
    </row>
    <row r="106" spans="1:7" ht="12.75">
      <c r="A106" s="93">
        <v>9</v>
      </c>
      <c r="B106" s="93" t="s">
        <v>97</v>
      </c>
      <c r="C106" t="s">
        <v>227</v>
      </c>
      <c r="D106" t="s">
        <v>226</v>
      </c>
      <c r="E106" s="148">
        <v>2</v>
      </c>
      <c r="F106" s="131">
        <v>0</v>
      </c>
      <c r="G106" s="131">
        <f t="shared" si="3"/>
        <v>0</v>
      </c>
    </row>
    <row r="107" spans="1:7" ht="12.75">
      <c r="A107" s="93">
        <v>10</v>
      </c>
      <c r="B107" s="93">
        <v>915711111</v>
      </c>
      <c r="C107" t="s">
        <v>225</v>
      </c>
      <c r="D107" t="s">
        <v>77</v>
      </c>
      <c r="E107" s="148">
        <v>140</v>
      </c>
      <c r="F107" s="131">
        <v>0</v>
      </c>
      <c r="G107" s="131">
        <f t="shared" si="3"/>
        <v>0</v>
      </c>
    </row>
    <row r="108" spans="1:7" ht="12.75">
      <c r="A108" s="93">
        <v>11</v>
      </c>
      <c r="B108" s="93">
        <v>915791111</v>
      </c>
      <c r="C108" t="s">
        <v>224</v>
      </c>
      <c r="D108" t="s">
        <v>77</v>
      </c>
      <c r="E108" s="148">
        <v>140</v>
      </c>
      <c r="F108" s="131">
        <v>0</v>
      </c>
      <c r="G108" s="131">
        <f t="shared" si="3"/>
        <v>0</v>
      </c>
    </row>
    <row r="109" spans="1:7" ht="12.75">
      <c r="A109" s="93">
        <v>12</v>
      </c>
      <c r="B109" s="93">
        <v>915721111</v>
      </c>
      <c r="C109" s="110" t="s">
        <v>236</v>
      </c>
      <c r="D109" t="s">
        <v>75</v>
      </c>
      <c r="E109" s="148">
        <v>9</v>
      </c>
      <c r="F109" s="131">
        <v>0</v>
      </c>
      <c r="G109" s="131">
        <f t="shared" si="3"/>
        <v>0</v>
      </c>
    </row>
    <row r="110" spans="1:7" ht="12.75">
      <c r="A110" s="93">
        <v>13</v>
      </c>
      <c r="B110" s="93">
        <v>915791112</v>
      </c>
      <c r="C110" t="s">
        <v>237</v>
      </c>
      <c r="D110" t="s">
        <v>75</v>
      </c>
      <c r="E110" s="148">
        <v>9</v>
      </c>
      <c r="F110" s="131">
        <v>0</v>
      </c>
      <c r="G110" s="131">
        <f t="shared" si="3"/>
        <v>0</v>
      </c>
    </row>
    <row r="111" spans="1:7" ht="12.75">
      <c r="A111" s="93">
        <v>14</v>
      </c>
      <c r="B111" s="93" t="s">
        <v>97</v>
      </c>
      <c r="C111" t="s">
        <v>228</v>
      </c>
      <c r="D111" t="s">
        <v>75</v>
      </c>
      <c r="E111" s="148">
        <v>4.2</v>
      </c>
      <c r="F111" s="131">
        <v>0</v>
      </c>
      <c r="G111" s="131">
        <f t="shared" si="3"/>
        <v>0</v>
      </c>
    </row>
    <row r="112" spans="1:7" ht="12.75">
      <c r="A112" s="93"/>
      <c r="B112" s="93"/>
      <c r="E112" s="148"/>
      <c r="F112" s="131"/>
      <c r="G112" s="131"/>
    </row>
    <row r="113" spans="3:7" ht="12.75">
      <c r="C113" s="95" t="s">
        <v>82</v>
      </c>
      <c r="E113" s="148"/>
      <c r="F113" s="131"/>
      <c r="G113" s="135">
        <f>SUM(G98:G112)</f>
        <v>0</v>
      </c>
    </row>
    <row r="114" spans="5:7" ht="12.75">
      <c r="E114" s="148"/>
      <c r="F114" s="131"/>
      <c r="G114" s="131"/>
    </row>
    <row r="115" spans="2:7" ht="12.75">
      <c r="B115" s="99" t="s">
        <v>94</v>
      </c>
      <c r="C115" s="100" t="s">
        <v>78</v>
      </c>
      <c r="E115" s="148"/>
      <c r="F115" s="131"/>
      <c r="G115" s="131"/>
    </row>
    <row r="116" spans="5:7" ht="12.75">
      <c r="E116" s="148"/>
      <c r="F116" s="131"/>
      <c r="G116" s="131"/>
    </row>
    <row r="117" spans="1:7" ht="12.75">
      <c r="A117" s="93">
        <v>1</v>
      </c>
      <c r="B117" s="93">
        <v>998223011</v>
      </c>
      <c r="C117" t="s">
        <v>123</v>
      </c>
      <c r="D117" t="s">
        <v>79</v>
      </c>
      <c r="E117" s="148">
        <v>57.077</v>
      </c>
      <c r="F117" s="131">
        <v>0</v>
      </c>
      <c r="G117" s="131">
        <f>PRODUCT(E117,F117)</f>
        <v>0</v>
      </c>
    </row>
    <row r="118" spans="5:7" ht="12.75">
      <c r="E118" s="148"/>
      <c r="F118" s="131"/>
      <c r="G118" s="131"/>
    </row>
    <row r="119" spans="3:7" ht="12.75">
      <c r="C119" s="95" t="s">
        <v>95</v>
      </c>
      <c r="E119" s="148"/>
      <c r="F119" s="131"/>
      <c r="G119" s="135">
        <f>SUM(G117:G118)</f>
        <v>0</v>
      </c>
    </row>
    <row r="120" spans="5:7" ht="12.75">
      <c r="E120" s="148"/>
      <c r="F120" s="131"/>
      <c r="G120" s="131"/>
    </row>
    <row r="121" spans="3:7" ht="12.75">
      <c r="C121" s="95" t="s">
        <v>232</v>
      </c>
      <c r="E121" s="148"/>
      <c r="F121" s="131"/>
      <c r="G121" s="131"/>
    </row>
    <row r="122" spans="1:7" ht="25.5">
      <c r="A122" s="93">
        <v>1</v>
      </c>
      <c r="B122" s="93" t="s">
        <v>114</v>
      </c>
      <c r="C122" s="110" t="s">
        <v>230</v>
      </c>
      <c r="D122" t="s">
        <v>231</v>
      </c>
      <c r="E122" s="148">
        <v>1</v>
      </c>
      <c r="F122" s="131">
        <v>0</v>
      </c>
      <c r="G122" s="131">
        <f>PRODUCT(E122,F122)</f>
        <v>0</v>
      </c>
    </row>
    <row r="123" spans="1:7" ht="12.75">
      <c r="A123" s="93">
        <v>2</v>
      </c>
      <c r="B123" s="93" t="s">
        <v>114</v>
      </c>
      <c r="C123" t="s">
        <v>229</v>
      </c>
      <c r="D123" t="s">
        <v>231</v>
      </c>
      <c r="E123" s="148">
        <v>1</v>
      </c>
      <c r="F123" s="131">
        <v>0</v>
      </c>
      <c r="G123" s="131">
        <f>PRODUCT(E123,F123)</f>
        <v>0</v>
      </c>
    </row>
    <row r="124" spans="5:7" ht="12.75">
      <c r="E124" s="148"/>
      <c r="F124" s="131"/>
      <c r="G124" s="131"/>
    </row>
    <row r="125" spans="3:7" ht="12.75">
      <c r="C125" s="95" t="s">
        <v>233</v>
      </c>
      <c r="E125" s="148"/>
      <c r="F125" s="131"/>
      <c r="G125" s="135">
        <f>SUM(G122:G124)</f>
        <v>0</v>
      </c>
    </row>
    <row r="126" spans="5:7" ht="12.75">
      <c r="E126" s="148"/>
      <c r="F126" s="131"/>
      <c r="G126" s="131"/>
    </row>
    <row r="127" spans="5:7" ht="12.75">
      <c r="E127" s="148"/>
      <c r="F127" s="131"/>
      <c r="G127" s="131"/>
    </row>
    <row r="128" spans="5:7" ht="12.75">
      <c r="E128" s="148"/>
      <c r="F128" s="131"/>
      <c r="G128" s="131"/>
    </row>
    <row r="129" spans="5:7" ht="12.75">
      <c r="E129" s="148"/>
      <c r="F129" s="131"/>
      <c r="G129" s="131"/>
    </row>
    <row r="130" spans="5:7" ht="12.75">
      <c r="E130" s="148"/>
      <c r="F130" s="131"/>
      <c r="G130" s="131"/>
    </row>
    <row r="131" spans="5:7" ht="12.75">
      <c r="E131" s="148"/>
      <c r="F131" s="131"/>
      <c r="G131" s="131"/>
    </row>
    <row r="132" spans="5:7" ht="12.75">
      <c r="E132" s="148"/>
      <c r="F132" s="131"/>
      <c r="G132" s="131"/>
    </row>
    <row r="133" spans="5:7" ht="12.75">
      <c r="E133" s="148"/>
      <c r="F133" s="131"/>
      <c r="G133" s="131"/>
    </row>
    <row r="134" spans="5:7" ht="12.75">
      <c r="E134" s="148"/>
      <c r="F134" s="131"/>
      <c r="G134" s="131"/>
    </row>
    <row r="135" spans="6:7" ht="12.75">
      <c r="F135" s="131"/>
      <c r="G135" s="131"/>
    </row>
    <row r="136" spans="6:7" ht="12.75">
      <c r="F136" s="131"/>
      <c r="G136" s="131"/>
    </row>
    <row r="137" spans="6:7" ht="12.75">
      <c r="F137" s="131"/>
      <c r="G137" s="131"/>
    </row>
    <row r="138" spans="2:7" ht="12.75">
      <c r="B138" s="94"/>
      <c r="C138" s="95"/>
      <c r="F138" s="131"/>
      <c r="G138" s="131"/>
    </row>
    <row r="139" spans="6:7" ht="12.75">
      <c r="F139" s="131"/>
      <c r="G139" s="131"/>
    </row>
    <row r="140" spans="6:7" ht="12.75">
      <c r="F140" s="131"/>
      <c r="G140" s="131"/>
    </row>
    <row r="141" spans="6:7" ht="12.75">
      <c r="F141" s="131"/>
      <c r="G141" s="131"/>
    </row>
    <row r="142" spans="6:7" ht="12.75">
      <c r="F142" s="131"/>
      <c r="G142" s="131"/>
    </row>
    <row r="143" spans="6:7" ht="12.75">
      <c r="F143" s="131"/>
      <c r="G143" s="131"/>
    </row>
    <row r="144" spans="6:7" ht="12.75">
      <c r="F144" s="131"/>
      <c r="G144" s="131"/>
    </row>
    <row r="145" spans="6:7" ht="12.75">
      <c r="F145" s="131"/>
      <c r="G145" s="131"/>
    </row>
    <row r="146" spans="6:7" ht="12.75">
      <c r="F146" s="131"/>
      <c r="G146" s="131"/>
    </row>
    <row r="147" spans="6:7" ht="12.75">
      <c r="F147" s="131"/>
      <c r="G147" s="131"/>
    </row>
    <row r="148" spans="6:7" ht="12.75">
      <c r="F148" s="131"/>
      <c r="G148" s="131"/>
    </row>
    <row r="149" spans="6:7" ht="12.75">
      <c r="F149" s="131"/>
      <c r="G149" s="131"/>
    </row>
    <row r="150" spans="6:7" ht="12.75">
      <c r="F150" s="131"/>
      <c r="G150" s="131"/>
    </row>
    <row r="151" spans="6:7" ht="12.75">
      <c r="F151" s="131"/>
      <c r="G151" s="131"/>
    </row>
    <row r="152" spans="6:7" ht="12.75">
      <c r="F152" s="131"/>
      <c r="G152" s="131"/>
    </row>
    <row r="153" spans="6:7" ht="12.75">
      <c r="F153" s="131"/>
      <c r="G153" s="131"/>
    </row>
    <row r="154" spans="6:7" ht="12.75">
      <c r="F154" s="131"/>
      <c r="G154" s="131"/>
    </row>
    <row r="155" spans="6:7" ht="12.75">
      <c r="F155" s="131"/>
      <c r="G155" s="131"/>
    </row>
    <row r="156" spans="6:7" ht="12.75">
      <c r="F156" s="131"/>
      <c r="G156" s="131"/>
    </row>
    <row r="157" spans="6:7" ht="12.75">
      <c r="F157" s="131"/>
      <c r="G157" s="131"/>
    </row>
    <row r="158" spans="6:7" ht="12.75">
      <c r="F158" s="131"/>
      <c r="G158" s="131"/>
    </row>
    <row r="159" spans="6:7" ht="12.75">
      <c r="F159" s="131"/>
      <c r="G159" s="131"/>
    </row>
    <row r="160" spans="6:7" ht="12.75">
      <c r="F160" s="131"/>
      <c r="G160" s="131"/>
    </row>
    <row r="161" spans="6:7" ht="12.75">
      <c r="F161" s="131"/>
      <c r="G161" s="131"/>
    </row>
    <row r="162" spans="6:7" ht="12.75">
      <c r="F162" s="131"/>
      <c r="G162" s="131"/>
    </row>
    <row r="163" spans="6:7" ht="12.75">
      <c r="F163" s="131"/>
      <c r="G163" s="131"/>
    </row>
    <row r="164" spans="6:7" ht="12.75">
      <c r="F164" s="131"/>
      <c r="G164" s="131"/>
    </row>
    <row r="165" spans="6:7" ht="12.75">
      <c r="F165" s="131"/>
      <c r="G165" s="131"/>
    </row>
    <row r="166" spans="6:7" ht="12.75">
      <c r="F166" s="131"/>
      <c r="G166" s="131"/>
    </row>
    <row r="167" spans="6:7" ht="12.75">
      <c r="F167" s="131"/>
      <c r="G167" s="131"/>
    </row>
    <row r="168" spans="6:7" ht="12.75">
      <c r="F168" s="131"/>
      <c r="G168" s="131"/>
    </row>
    <row r="169" spans="6:7" ht="12.75">
      <c r="F169" s="131"/>
      <c r="G169" s="131"/>
    </row>
    <row r="170" spans="6:7" ht="12.75">
      <c r="F170" s="131"/>
      <c r="G170" s="131"/>
    </row>
    <row r="171" spans="6:7" ht="12.75">
      <c r="F171" s="131"/>
      <c r="G171" s="131"/>
    </row>
    <row r="172" spans="6:7" ht="12.75">
      <c r="F172" s="131"/>
      <c r="G172" s="131"/>
    </row>
    <row r="173" ht="12.75">
      <c r="F173" s="103"/>
    </row>
    <row r="174" ht="12.75">
      <c r="F174" s="103"/>
    </row>
    <row r="175" ht="12.75">
      <c r="F175" s="103"/>
    </row>
    <row r="176" ht="12.75">
      <c r="F176" s="103"/>
    </row>
    <row r="177" ht="12.75">
      <c r="F177" s="103"/>
    </row>
    <row r="178" ht="12.75">
      <c r="F178" s="103"/>
    </row>
    <row r="179" ht="12.75">
      <c r="F179" s="103"/>
    </row>
    <row r="180" ht="12.75">
      <c r="F180" s="103"/>
    </row>
    <row r="181" ht="12.75">
      <c r="F181" s="103"/>
    </row>
    <row r="182" ht="12.75">
      <c r="F182" s="103"/>
    </row>
    <row r="183" ht="12.75">
      <c r="F183" s="103"/>
    </row>
    <row r="184" ht="12.75">
      <c r="F184" s="103"/>
    </row>
    <row r="185" ht="12.75">
      <c r="F185" s="103"/>
    </row>
    <row r="186" ht="12.75">
      <c r="F186" s="103"/>
    </row>
    <row r="187" ht="12.75">
      <c r="F187" s="103"/>
    </row>
    <row r="188" ht="12.75">
      <c r="F188" s="103"/>
    </row>
    <row r="189" ht="12.75">
      <c r="F189" s="103"/>
    </row>
    <row r="190" ht="12.75">
      <c r="F190" s="103"/>
    </row>
    <row r="191" ht="12.75">
      <c r="F191" s="103"/>
    </row>
    <row r="192" ht="12.75">
      <c r="F192" s="103"/>
    </row>
    <row r="193" ht="12.75">
      <c r="F193" s="103"/>
    </row>
    <row r="194" ht="12.75">
      <c r="F194" s="103"/>
    </row>
    <row r="195" ht="12.75">
      <c r="F195" s="103"/>
    </row>
    <row r="196" ht="12.75">
      <c r="F196" s="103"/>
    </row>
    <row r="197" ht="12.75">
      <c r="F197" s="103"/>
    </row>
    <row r="198" ht="12.75">
      <c r="F198" s="103"/>
    </row>
    <row r="199" ht="12.75">
      <c r="F199" s="103"/>
    </row>
    <row r="200" ht="12.75">
      <c r="F200" s="103"/>
    </row>
    <row r="201" ht="12.75">
      <c r="F201" s="103"/>
    </row>
    <row r="202" ht="12.75">
      <c r="F202" s="103"/>
    </row>
    <row r="203" ht="12.75">
      <c r="F203" s="103"/>
    </row>
    <row r="204" ht="12.75">
      <c r="F204" s="103"/>
    </row>
    <row r="205" ht="12.75">
      <c r="F205" s="103"/>
    </row>
    <row r="206" ht="12.75">
      <c r="F206" s="103"/>
    </row>
    <row r="207" ht="12.75">
      <c r="F207" s="103"/>
    </row>
    <row r="208" ht="12.75">
      <c r="F208" s="103"/>
    </row>
    <row r="209" ht="12.75">
      <c r="F209" s="103"/>
    </row>
    <row r="210" ht="12.75">
      <c r="F210" s="103"/>
    </row>
    <row r="211" ht="12.75">
      <c r="F211" s="103"/>
    </row>
    <row r="212" ht="12.75">
      <c r="F212" s="103"/>
    </row>
    <row r="213" ht="12.75">
      <c r="F213" s="103"/>
    </row>
    <row r="214" ht="12.75">
      <c r="F214" s="103"/>
    </row>
    <row r="215" ht="12.75">
      <c r="F215" s="103"/>
    </row>
    <row r="216" ht="12.75">
      <c r="F216" s="103"/>
    </row>
    <row r="217" ht="12.75">
      <c r="F217" s="103"/>
    </row>
    <row r="218" ht="12.75">
      <c r="F218" s="103"/>
    </row>
    <row r="219" ht="12.75">
      <c r="F219" s="103"/>
    </row>
    <row r="220" ht="12.75">
      <c r="F220" s="103"/>
    </row>
    <row r="221" ht="12.75">
      <c r="F221" s="103"/>
    </row>
    <row r="222" ht="12.75">
      <c r="F222" s="103"/>
    </row>
    <row r="223" ht="12.75">
      <c r="F223" s="103"/>
    </row>
    <row r="224" ht="12.75">
      <c r="F224" s="103"/>
    </row>
    <row r="225" ht="12.75">
      <c r="F225" s="103"/>
    </row>
    <row r="226" ht="12.75">
      <c r="F226" s="103"/>
    </row>
    <row r="227" ht="12.75">
      <c r="F227" s="103"/>
    </row>
    <row r="228" ht="12.75">
      <c r="F228" s="103"/>
    </row>
    <row r="229" ht="12.75">
      <c r="F229" s="103"/>
    </row>
    <row r="230" ht="12.75">
      <c r="F230" s="103"/>
    </row>
    <row r="231" ht="12.75">
      <c r="F231" s="103"/>
    </row>
    <row r="232" ht="12.75">
      <c r="F232" s="103"/>
    </row>
    <row r="233" ht="12.75">
      <c r="F233" s="103"/>
    </row>
    <row r="234" ht="12.75">
      <c r="F234" s="103"/>
    </row>
    <row r="235" ht="12.75">
      <c r="F235" s="103"/>
    </row>
    <row r="236" ht="12.75">
      <c r="F236" s="103"/>
    </row>
    <row r="237" ht="12.75">
      <c r="F237" s="103"/>
    </row>
    <row r="238" ht="12.75">
      <c r="F238" s="103"/>
    </row>
    <row r="239" ht="12.75">
      <c r="F239" s="103"/>
    </row>
    <row r="240" ht="12.75">
      <c r="F240" s="103"/>
    </row>
    <row r="241" ht="12.75">
      <c r="F241" s="103"/>
    </row>
    <row r="242" ht="12.75">
      <c r="F242" s="103"/>
    </row>
    <row r="243" ht="12.75">
      <c r="F243" s="103"/>
    </row>
    <row r="244" ht="12.75">
      <c r="F244" s="103"/>
    </row>
    <row r="245" ht="12.75">
      <c r="F245" s="103"/>
    </row>
    <row r="246" ht="12.75">
      <c r="F246" s="103"/>
    </row>
    <row r="247" ht="12.75">
      <c r="F247" s="103"/>
    </row>
    <row r="248" ht="12.75">
      <c r="F248" s="103"/>
    </row>
    <row r="249" ht="12.75">
      <c r="F249" s="103"/>
    </row>
    <row r="250" ht="12.75">
      <c r="F250" s="103"/>
    </row>
    <row r="251" ht="12.75">
      <c r="F251" s="103"/>
    </row>
    <row r="252" ht="12.75">
      <c r="F252" s="103"/>
    </row>
    <row r="253" ht="12.75">
      <c r="F253" s="103"/>
    </row>
    <row r="254" ht="12.75">
      <c r="F254" s="103"/>
    </row>
    <row r="255" ht="12.75">
      <c r="F255" s="103"/>
    </row>
    <row r="256" ht="12.75">
      <c r="F256" s="103"/>
    </row>
    <row r="257" ht="12.75">
      <c r="F257" s="103"/>
    </row>
    <row r="258" ht="12.75">
      <c r="F258" s="103"/>
    </row>
    <row r="259" ht="12.75">
      <c r="F259" s="103"/>
    </row>
    <row r="260" ht="12.75">
      <c r="F260" s="103"/>
    </row>
    <row r="261" ht="12.75">
      <c r="F261" s="103"/>
    </row>
    <row r="262" ht="12.75">
      <c r="F262" s="103"/>
    </row>
    <row r="263" ht="12.75">
      <c r="F263" s="103"/>
    </row>
    <row r="264" ht="12.75">
      <c r="F264" s="103"/>
    </row>
    <row r="265" ht="12.75">
      <c r="F265" s="103"/>
    </row>
    <row r="266" ht="12.75">
      <c r="F266" s="103"/>
    </row>
    <row r="267" ht="12.75">
      <c r="F267" s="103"/>
    </row>
    <row r="268" ht="12.75">
      <c r="F268" s="103"/>
    </row>
    <row r="269" ht="12.75">
      <c r="F269" s="103"/>
    </row>
    <row r="270" ht="12.75">
      <c r="F270" s="103"/>
    </row>
    <row r="271" ht="12.75">
      <c r="F271" s="103"/>
    </row>
    <row r="272" ht="12.75">
      <c r="F272" s="103"/>
    </row>
    <row r="273" ht="12.75">
      <c r="F273" s="103"/>
    </row>
    <row r="274" ht="12.75">
      <c r="F274" s="103"/>
    </row>
    <row r="275" ht="12.75">
      <c r="F275" s="103"/>
    </row>
    <row r="276" ht="12.75">
      <c r="F276" s="103"/>
    </row>
    <row r="277" ht="12.75">
      <c r="F277" s="103"/>
    </row>
    <row r="278" ht="12.75">
      <c r="F278" s="103"/>
    </row>
    <row r="279" ht="12.75">
      <c r="F279" s="103"/>
    </row>
    <row r="280" ht="12.75">
      <c r="F280" s="103"/>
    </row>
    <row r="281" ht="12.75">
      <c r="F281" s="103"/>
    </row>
    <row r="282" ht="12.75">
      <c r="F282" s="103"/>
    </row>
    <row r="283" ht="12.75">
      <c r="F283" s="103"/>
    </row>
    <row r="284" ht="12.75">
      <c r="F284" s="103"/>
    </row>
    <row r="285" ht="12.75">
      <c r="F285" s="103"/>
    </row>
    <row r="286" ht="12.75">
      <c r="F286" s="103"/>
    </row>
    <row r="287" ht="12.75">
      <c r="F287" s="103"/>
    </row>
    <row r="288" ht="12.75">
      <c r="F288" s="103"/>
    </row>
    <row r="289" ht="12.75">
      <c r="F289" s="103"/>
    </row>
    <row r="290" ht="12.75">
      <c r="F290" s="103"/>
    </row>
    <row r="291" ht="12.75">
      <c r="F291" s="103"/>
    </row>
    <row r="292" ht="12.75">
      <c r="F292" s="103"/>
    </row>
    <row r="293" ht="12.75">
      <c r="F293" s="103"/>
    </row>
    <row r="294" ht="12.75">
      <c r="F294" s="103"/>
    </row>
    <row r="295" ht="12.75">
      <c r="F295" s="103"/>
    </row>
    <row r="296" ht="12.75">
      <c r="F296" s="103"/>
    </row>
    <row r="297" ht="12.75">
      <c r="F297" s="103"/>
    </row>
    <row r="298" ht="12.75">
      <c r="F298" s="103"/>
    </row>
    <row r="299" ht="12.75">
      <c r="F299" s="103"/>
    </row>
    <row r="300" ht="12.75">
      <c r="F300" s="103"/>
    </row>
    <row r="301" ht="12.75">
      <c r="F301" s="103"/>
    </row>
    <row r="302" ht="12.75">
      <c r="F302" s="103"/>
    </row>
    <row r="303" ht="12.75">
      <c r="F303" s="103"/>
    </row>
    <row r="304" ht="12.75">
      <c r="F304" s="103"/>
    </row>
    <row r="305" ht="12.75">
      <c r="F305" s="103"/>
    </row>
    <row r="306" ht="12.75">
      <c r="F306" s="103"/>
    </row>
    <row r="307" ht="12.75">
      <c r="F307" s="103"/>
    </row>
    <row r="308" ht="12.75">
      <c r="F308" s="103"/>
    </row>
    <row r="309" ht="12.75">
      <c r="F309" s="103"/>
    </row>
    <row r="310" ht="12.75">
      <c r="F310" s="103"/>
    </row>
    <row r="311" ht="12.75">
      <c r="F311" s="103"/>
    </row>
    <row r="312" ht="12.75">
      <c r="F312" s="103"/>
    </row>
    <row r="313" ht="12.75">
      <c r="F313" s="103"/>
    </row>
    <row r="314" ht="12.75">
      <c r="F314" s="103"/>
    </row>
    <row r="315" ht="12.75">
      <c r="F315" s="103"/>
    </row>
    <row r="316" ht="12.75">
      <c r="F316" s="103"/>
    </row>
    <row r="317" ht="12.75">
      <c r="F317" s="103"/>
    </row>
    <row r="318" ht="12.75">
      <c r="F318" s="103"/>
    </row>
    <row r="319" ht="12.75">
      <c r="F319" s="103"/>
    </row>
    <row r="320" ht="12.75">
      <c r="F320" s="103"/>
    </row>
    <row r="321" ht="12.75">
      <c r="F321" s="103"/>
    </row>
    <row r="322" ht="12.75">
      <c r="F322" s="103"/>
    </row>
    <row r="323" ht="12.75">
      <c r="F323" s="103"/>
    </row>
    <row r="324" ht="12.75">
      <c r="F324" s="103"/>
    </row>
    <row r="325" ht="12.75">
      <c r="F325" s="103"/>
    </row>
    <row r="326" ht="12.75">
      <c r="F326" s="103"/>
    </row>
    <row r="327" ht="12.75">
      <c r="F327" s="103"/>
    </row>
    <row r="328" ht="12.75">
      <c r="F328" s="103"/>
    </row>
    <row r="329" ht="12.75">
      <c r="F329" s="103"/>
    </row>
    <row r="330" ht="12.75">
      <c r="F330" s="103"/>
    </row>
    <row r="331" ht="12.75">
      <c r="F331" s="103"/>
    </row>
    <row r="332" ht="12.75">
      <c r="F332" s="103"/>
    </row>
    <row r="333" ht="12.75">
      <c r="F333" s="103"/>
    </row>
    <row r="334" ht="12.75">
      <c r="F334" s="103"/>
    </row>
    <row r="335" ht="12.75">
      <c r="F335" s="103"/>
    </row>
    <row r="336" ht="12.75">
      <c r="F336" s="103"/>
    </row>
    <row r="337" ht="12.75">
      <c r="F337" s="103"/>
    </row>
    <row r="338" ht="12.75">
      <c r="F338" s="103"/>
    </row>
    <row r="339" ht="12.75">
      <c r="F339" s="103"/>
    </row>
    <row r="340" ht="12.75">
      <c r="F340" s="103"/>
    </row>
    <row r="341" ht="12.75">
      <c r="F341" s="103"/>
    </row>
    <row r="342" ht="12.75">
      <c r="F342" s="103"/>
    </row>
    <row r="343" ht="12.75">
      <c r="F343" s="103"/>
    </row>
    <row r="344" ht="12.75">
      <c r="F344" s="103"/>
    </row>
    <row r="345" ht="12.75">
      <c r="F345" s="103"/>
    </row>
    <row r="346" ht="12.75">
      <c r="F346" s="103"/>
    </row>
    <row r="347" ht="12.75">
      <c r="F347" s="103"/>
    </row>
    <row r="348" ht="12.75">
      <c r="F348" s="103"/>
    </row>
    <row r="349" ht="12.75">
      <c r="F349" s="103"/>
    </row>
    <row r="350" ht="12.75">
      <c r="F350" s="103"/>
    </row>
    <row r="351" ht="12.75">
      <c r="F351" s="103"/>
    </row>
    <row r="352" ht="12.75">
      <c r="F352" s="103"/>
    </row>
    <row r="353" ht="12.75">
      <c r="F353" s="103"/>
    </row>
    <row r="354" ht="12.75">
      <c r="F354" s="103"/>
    </row>
    <row r="355" ht="12.75">
      <c r="F355" s="103"/>
    </row>
    <row r="356" ht="12.75">
      <c r="F356" s="103"/>
    </row>
    <row r="357" ht="12.75">
      <c r="F357" s="103"/>
    </row>
    <row r="358" ht="12.75">
      <c r="F358" s="103"/>
    </row>
    <row r="359" ht="12.75">
      <c r="F359" s="103"/>
    </row>
    <row r="360" ht="12.75">
      <c r="F360" s="103"/>
    </row>
    <row r="361" ht="12.75">
      <c r="F361" s="103"/>
    </row>
    <row r="362" ht="12.75">
      <c r="F362" s="103"/>
    </row>
    <row r="363" ht="12.75">
      <c r="F363" s="103"/>
    </row>
    <row r="364" ht="12.75">
      <c r="F364" s="103"/>
    </row>
    <row r="365" ht="12.75">
      <c r="F365" s="103"/>
    </row>
    <row r="366" ht="12.75">
      <c r="F366" s="103"/>
    </row>
    <row r="367" ht="12.75">
      <c r="F367" s="103"/>
    </row>
    <row r="368" ht="12.75">
      <c r="F368" s="103"/>
    </row>
    <row r="369" ht="12.75">
      <c r="F369" s="103"/>
    </row>
    <row r="370" ht="12.75">
      <c r="F370" s="103"/>
    </row>
    <row r="371" ht="12.75">
      <c r="F371" s="103"/>
    </row>
    <row r="372" ht="12.75">
      <c r="F372" s="103"/>
    </row>
    <row r="373" ht="12.75">
      <c r="F373" s="103"/>
    </row>
    <row r="374" ht="12.75">
      <c r="F374" s="103"/>
    </row>
    <row r="375" ht="12.75">
      <c r="F375" s="103"/>
    </row>
    <row r="376" ht="12.75">
      <c r="F376" s="103"/>
    </row>
    <row r="377" ht="12.75">
      <c r="F377" s="103"/>
    </row>
    <row r="378" ht="12.75">
      <c r="F378" s="103"/>
    </row>
    <row r="379" ht="12.75">
      <c r="F379" s="103"/>
    </row>
    <row r="380" ht="12.75">
      <c r="F380" s="103"/>
    </row>
    <row r="381" ht="12.75">
      <c r="F381" s="103"/>
    </row>
    <row r="382" ht="12.75">
      <c r="F382" s="103"/>
    </row>
    <row r="383" ht="12.75">
      <c r="F383" s="103"/>
    </row>
    <row r="384" ht="12.75">
      <c r="F384" s="103"/>
    </row>
    <row r="385" ht="12.75">
      <c r="F385" s="103"/>
    </row>
    <row r="386" ht="12.75">
      <c r="F386" s="103"/>
    </row>
  </sheetData>
  <sheetProtection/>
  <mergeCells count="4">
    <mergeCell ref="F1:G1"/>
    <mergeCell ref="F4:G4"/>
    <mergeCell ref="C2:G2"/>
    <mergeCell ref="C3:G3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75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E27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12.375" style="0" customWidth="1"/>
    <col min="2" max="2" width="49.875" style="0" customWidth="1"/>
    <col min="3" max="3" width="13.25390625" style="0" customWidth="1"/>
    <col min="4" max="4" width="15.375" style="0" customWidth="1"/>
    <col min="5" max="5" width="14.75390625" style="0" customWidth="1"/>
  </cols>
  <sheetData>
    <row r="1" ht="12.75">
      <c r="B1" s="47" t="s">
        <v>26</v>
      </c>
    </row>
    <row r="2" spans="1:5" ht="12.75">
      <c r="A2" s="23"/>
      <c r="B2" s="23"/>
      <c r="C2" s="23"/>
      <c r="D2" s="23"/>
      <c r="E2" s="23"/>
    </row>
    <row r="3" spans="1:5" ht="12.75">
      <c r="A3" s="23" t="s">
        <v>11</v>
      </c>
      <c r="B3" s="160" t="s">
        <v>146</v>
      </c>
      <c r="C3" s="160"/>
      <c r="D3" s="160"/>
      <c r="E3" s="160"/>
    </row>
    <row r="4" spans="1:5" ht="12.75">
      <c r="A4" s="23" t="s">
        <v>13</v>
      </c>
      <c r="B4" s="42"/>
      <c r="C4" s="27"/>
      <c r="D4" s="28" t="s">
        <v>17</v>
      </c>
      <c r="E4" s="29"/>
    </row>
    <row r="5" spans="1:5" ht="12.75">
      <c r="A5" s="23" t="s">
        <v>16</v>
      </c>
      <c r="B5" s="160" t="s">
        <v>147</v>
      </c>
      <c r="C5" s="161"/>
      <c r="D5" s="161"/>
      <c r="E5" s="161"/>
    </row>
    <row r="6" spans="1:5" ht="12.75">
      <c r="A6" s="23" t="s">
        <v>15</v>
      </c>
      <c r="B6" s="160"/>
      <c r="C6" s="161"/>
      <c r="D6" s="161"/>
      <c r="E6" s="161"/>
    </row>
    <row r="7" spans="1:5" ht="13.5" thickBot="1">
      <c r="A7" s="23"/>
      <c r="B7" s="23"/>
      <c r="C7" s="23"/>
      <c r="D7" s="23"/>
      <c r="E7" s="23"/>
    </row>
    <row r="8" spans="1:5" ht="12.75">
      <c r="A8" s="30" t="s">
        <v>18</v>
      </c>
      <c r="B8" s="31" t="s">
        <v>19</v>
      </c>
      <c r="C8" s="32" t="s">
        <v>14</v>
      </c>
      <c r="D8" s="32"/>
      <c r="E8" s="33"/>
    </row>
    <row r="9" spans="1:5" ht="13.5" thickBot="1">
      <c r="A9" s="34"/>
      <c r="B9" s="35"/>
      <c r="C9" s="36" t="s">
        <v>24</v>
      </c>
      <c r="D9" s="36" t="s">
        <v>25</v>
      </c>
      <c r="E9" s="37" t="s">
        <v>20</v>
      </c>
    </row>
    <row r="10" spans="1:5" ht="12.75">
      <c r="A10" s="24"/>
      <c r="B10" s="25"/>
      <c r="C10" s="38"/>
      <c r="D10" s="38"/>
      <c r="E10" s="1"/>
    </row>
    <row r="11" spans="1:5" ht="12.75">
      <c r="A11" s="89">
        <v>1</v>
      </c>
      <c r="B11" s="25" t="s">
        <v>73</v>
      </c>
      <c r="C11" s="90"/>
      <c r="D11" s="104">
        <f>Rozpočet!G31</f>
        <v>0</v>
      </c>
      <c r="E11" s="1">
        <f>SUM(D11)</f>
        <v>0</v>
      </c>
    </row>
    <row r="12" spans="1:5" ht="12.75">
      <c r="A12" s="98">
        <v>11</v>
      </c>
      <c r="B12" s="25" t="s">
        <v>85</v>
      </c>
      <c r="C12" s="38"/>
      <c r="D12" s="105">
        <f>Rozpočet!G44</f>
        <v>0</v>
      </c>
      <c r="E12" s="1">
        <f aca="true" t="shared" si="0" ref="E12:E20">SUM(D12)</f>
        <v>0</v>
      </c>
    </row>
    <row r="13" spans="1:5" ht="12.75">
      <c r="A13" s="98">
        <v>27</v>
      </c>
      <c r="B13" s="25" t="s">
        <v>148</v>
      </c>
      <c r="C13" s="38"/>
      <c r="D13" s="105">
        <f>Rozpočet!G50</f>
        <v>0</v>
      </c>
      <c r="E13" s="1">
        <f>SUM(D13)</f>
        <v>0</v>
      </c>
    </row>
    <row r="14" spans="1:5" ht="12.75">
      <c r="A14" s="98">
        <v>45</v>
      </c>
      <c r="B14" s="25" t="s">
        <v>149</v>
      </c>
      <c r="C14" s="38"/>
      <c r="D14" s="105">
        <f>Rozpočet!G58</f>
        <v>0</v>
      </c>
      <c r="E14" s="1">
        <f>SUM(D14)</f>
        <v>0</v>
      </c>
    </row>
    <row r="15" spans="1:5" ht="12.75">
      <c r="A15" s="98">
        <v>56</v>
      </c>
      <c r="B15" s="25" t="s">
        <v>84</v>
      </c>
      <c r="C15" s="38"/>
      <c r="D15" s="105">
        <f>Rozpočet!G67</f>
        <v>0</v>
      </c>
      <c r="E15" s="1">
        <f t="shared" si="0"/>
        <v>0</v>
      </c>
    </row>
    <row r="16" spans="1:5" ht="12.75">
      <c r="A16" s="89">
        <v>57</v>
      </c>
      <c r="B16" s="25" t="s">
        <v>86</v>
      </c>
      <c r="C16" s="90"/>
      <c r="D16" s="104">
        <f>Rozpočet!G77</f>
        <v>0</v>
      </c>
      <c r="E16" s="1">
        <f t="shared" si="0"/>
        <v>0</v>
      </c>
    </row>
    <row r="17" spans="1:5" ht="12.75">
      <c r="A17" s="89">
        <v>59</v>
      </c>
      <c r="B17" s="25" t="s">
        <v>109</v>
      </c>
      <c r="C17" s="90"/>
      <c r="D17" s="104">
        <f>Rozpočet!G89</f>
        <v>0</v>
      </c>
      <c r="E17" s="1">
        <f>SUM(D17)</f>
        <v>0</v>
      </c>
    </row>
    <row r="18" spans="1:5" ht="12.75">
      <c r="A18" s="89">
        <v>87</v>
      </c>
      <c r="B18" s="25" t="s">
        <v>150</v>
      </c>
      <c r="C18" s="90"/>
      <c r="D18" s="104">
        <f>Rozpočet!G95</f>
        <v>0</v>
      </c>
      <c r="E18" s="1">
        <f>SUM(D18)</f>
        <v>0</v>
      </c>
    </row>
    <row r="19" spans="1:5" ht="12.75">
      <c r="A19" s="89">
        <v>91</v>
      </c>
      <c r="B19" s="25" t="s">
        <v>96</v>
      </c>
      <c r="C19" s="90"/>
      <c r="D19" s="104">
        <f>Rozpočet!G113</f>
        <v>0</v>
      </c>
      <c r="E19" s="1">
        <f t="shared" si="0"/>
        <v>0</v>
      </c>
    </row>
    <row r="20" spans="1:5" ht="12.75">
      <c r="A20" s="89">
        <v>99</v>
      </c>
      <c r="B20" s="25" t="s">
        <v>78</v>
      </c>
      <c r="C20" s="90"/>
      <c r="D20" s="104">
        <f>Rozpočet!G119</f>
        <v>0</v>
      </c>
      <c r="E20" s="1">
        <f t="shared" si="0"/>
        <v>0</v>
      </c>
    </row>
    <row r="21" spans="1:5" ht="12.75">
      <c r="A21" s="89"/>
      <c r="B21" s="25"/>
      <c r="C21" s="90"/>
      <c r="D21" s="104"/>
      <c r="E21" s="1"/>
    </row>
    <row r="22" spans="1:5" ht="12.75">
      <c r="A22" s="89"/>
      <c r="B22" s="25" t="s">
        <v>151</v>
      </c>
      <c r="C22" s="90"/>
      <c r="D22" s="104">
        <f>SUM(D11:D21)</f>
        <v>0</v>
      </c>
      <c r="E22" s="1">
        <f>SUM(D22)</f>
        <v>0</v>
      </c>
    </row>
    <row r="23" spans="1:5" ht="12.75">
      <c r="A23" s="89"/>
      <c r="B23" s="25"/>
      <c r="C23" s="90"/>
      <c r="D23" s="104"/>
      <c r="E23" s="1"/>
    </row>
    <row r="24" spans="1:5" ht="12.75">
      <c r="A24" s="89"/>
      <c r="B24" s="25" t="s">
        <v>152</v>
      </c>
      <c r="C24" s="90"/>
      <c r="D24" s="104">
        <f>Rozpočet!G125</f>
        <v>0</v>
      </c>
      <c r="E24" s="1">
        <f>SUM(D24)</f>
        <v>0</v>
      </c>
    </row>
    <row r="25" spans="1:5" ht="12.75">
      <c r="A25" s="89"/>
      <c r="B25" s="25"/>
      <c r="C25" s="90"/>
      <c r="D25" s="104"/>
      <c r="E25" s="1"/>
    </row>
    <row r="26" spans="1:5" ht="13.5" thickBot="1">
      <c r="A26" s="26"/>
      <c r="B26" s="39"/>
      <c r="C26" s="39"/>
      <c r="D26" s="39"/>
      <c r="E26" s="1"/>
    </row>
    <row r="27" spans="1:5" ht="13.5" thickTop="1">
      <c r="A27" s="40"/>
      <c r="B27" s="41" t="s">
        <v>20</v>
      </c>
      <c r="C27" s="43"/>
      <c r="D27" s="115">
        <f>SUM(D22:D26)</f>
        <v>0</v>
      </c>
      <c r="E27" s="116">
        <f>SUM(D27)</f>
        <v>0</v>
      </c>
    </row>
  </sheetData>
  <sheetProtection/>
  <mergeCells count="3">
    <mergeCell ref="B3:E3"/>
    <mergeCell ref="B5:E5"/>
    <mergeCell ref="B6:E6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200" verticalDpi="200" orientation="portrait" paperSize="9" scale="82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K44"/>
  <sheetViews>
    <sheetView showGridLines="0" tabSelected="1" zoomScalePageLayoutView="0" workbookViewId="0" topLeftCell="A10">
      <selection activeCell="O37" sqref="O37"/>
    </sheetView>
  </sheetViews>
  <sheetFormatPr defaultColWidth="9.00390625" defaultRowHeight="12.75"/>
  <cols>
    <col min="1" max="1" width="2.625" style="0" customWidth="1"/>
    <col min="2" max="2" width="10.625" style="0" customWidth="1"/>
    <col min="3" max="3" width="7.25390625" style="0" customWidth="1"/>
    <col min="4" max="4" width="12.00390625" style="0" customWidth="1"/>
    <col min="5" max="5" width="12.75390625" style="0" customWidth="1"/>
    <col min="6" max="6" width="2.625" style="0" customWidth="1"/>
    <col min="7" max="7" width="11.25390625" style="0" customWidth="1"/>
    <col min="8" max="8" width="3.00390625" style="0" customWidth="1"/>
    <col min="9" max="9" width="13.00390625" style="0" customWidth="1"/>
    <col min="10" max="10" width="4.375" style="0" customWidth="1"/>
    <col min="11" max="11" width="12.00390625" style="0" customWidth="1"/>
  </cols>
  <sheetData>
    <row r="1" spans="1:11" ht="15.75" customHeight="1">
      <c r="A1" s="248" t="s">
        <v>55</v>
      </c>
      <c r="B1" s="249"/>
      <c r="C1" s="250"/>
      <c r="D1" s="250"/>
      <c r="E1" s="250"/>
      <c r="F1" s="250"/>
      <c r="G1" s="250"/>
      <c r="H1" s="250"/>
      <c r="I1" s="250"/>
      <c r="J1" s="250"/>
      <c r="K1" s="251"/>
    </row>
    <row r="2" spans="1:11" ht="15.75" customHeight="1">
      <c r="A2" s="252"/>
      <c r="B2" s="253"/>
      <c r="C2" s="253"/>
      <c r="D2" s="253"/>
      <c r="E2" s="253"/>
      <c r="F2" s="253"/>
      <c r="G2" s="253"/>
      <c r="H2" s="253"/>
      <c r="I2" s="253"/>
      <c r="J2" s="253"/>
      <c r="K2" s="254"/>
    </row>
    <row r="3" spans="1:11" ht="15.75" customHeight="1">
      <c r="A3" s="252"/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15.75" customHeight="1" thickBot="1">
      <c r="A4" s="255"/>
      <c r="B4" s="256"/>
      <c r="C4" s="256"/>
      <c r="D4" s="256"/>
      <c r="E4" s="256"/>
      <c r="F4" s="256"/>
      <c r="G4" s="256"/>
      <c r="H4" s="256"/>
      <c r="I4" s="256"/>
      <c r="J4" s="256"/>
      <c r="K4" s="257"/>
    </row>
    <row r="5" spans="1:11" ht="15.75" customHeight="1">
      <c r="A5" s="78" t="s">
        <v>27</v>
      </c>
      <c r="B5" s="79"/>
      <c r="C5" s="245" t="s">
        <v>153</v>
      </c>
      <c r="D5" s="158"/>
      <c r="E5" s="158"/>
      <c r="F5" s="158"/>
      <c r="G5" s="158"/>
      <c r="H5" s="158"/>
      <c r="I5" s="158"/>
      <c r="J5" s="158"/>
      <c r="K5" s="159"/>
    </row>
    <row r="6" spans="1:11" ht="15.75" customHeight="1">
      <c r="A6" s="97" t="s">
        <v>28</v>
      </c>
      <c r="B6" s="75"/>
      <c r="C6" s="246" t="s">
        <v>147</v>
      </c>
      <c r="D6" s="170"/>
      <c r="E6" s="170"/>
      <c r="F6" s="170"/>
      <c r="G6" s="170"/>
      <c r="H6" s="170"/>
      <c r="I6" s="170"/>
      <c r="J6" s="170"/>
      <c r="K6" s="247"/>
    </row>
    <row r="7" spans="1:11" ht="15.75" customHeight="1">
      <c r="A7" s="261">
        <v>4103</v>
      </c>
      <c r="B7" s="262"/>
      <c r="C7" s="262"/>
      <c r="D7" s="262"/>
      <c r="E7" s="262"/>
      <c r="F7" s="262"/>
      <c r="G7" s="262"/>
      <c r="H7" s="174" t="s">
        <v>42</v>
      </c>
      <c r="I7" s="232"/>
      <c r="J7" s="174" t="s">
        <v>43</v>
      </c>
      <c r="K7" s="175"/>
    </row>
    <row r="8" spans="1:11" ht="15.75" customHeight="1">
      <c r="A8" s="74" t="s">
        <v>29</v>
      </c>
      <c r="B8" s="75"/>
      <c r="C8" s="246" t="s">
        <v>154</v>
      </c>
      <c r="D8" s="170"/>
      <c r="E8" s="170"/>
      <c r="F8" s="170"/>
      <c r="G8" s="165"/>
      <c r="H8" s="164"/>
      <c r="I8" s="165"/>
      <c r="J8" s="162"/>
      <c r="K8" s="163"/>
    </row>
    <row r="9" spans="1:11" ht="15.75" customHeight="1">
      <c r="A9" s="74" t="s">
        <v>30</v>
      </c>
      <c r="B9" s="75"/>
      <c r="C9" s="246" t="s">
        <v>99</v>
      </c>
      <c r="D9" s="170"/>
      <c r="E9" s="170"/>
      <c r="F9" s="170"/>
      <c r="G9" s="165"/>
      <c r="H9" s="164"/>
      <c r="I9" s="165"/>
      <c r="J9" s="162"/>
      <c r="K9" s="163"/>
    </row>
    <row r="10" spans="1:11" ht="15.75" customHeight="1">
      <c r="A10" s="74" t="s">
        <v>31</v>
      </c>
      <c r="B10" s="75"/>
      <c r="C10" s="164"/>
      <c r="D10" s="170"/>
      <c r="E10" s="170"/>
      <c r="F10" s="170"/>
      <c r="G10" s="165"/>
      <c r="H10" s="164"/>
      <c r="I10" s="165"/>
      <c r="J10" s="162"/>
      <c r="K10" s="163"/>
    </row>
    <row r="11" spans="1:11" ht="15.75" customHeight="1">
      <c r="A11" s="74" t="s">
        <v>32</v>
      </c>
      <c r="B11" s="75"/>
      <c r="C11" s="164"/>
      <c r="D11" s="170"/>
      <c r="E11" s="170"/>
      <c r="F11" s="170"/>
      <c r="G11" s="165"/>
      <c r="H11" s="164"/>
      <c r="I11" s="165"/>
      <c r="J11" s="162"/>
      <c r="K11" s="163"/>
    </row>
    <row r="12" spans="1:11" ht="15.75" customHeight="1">
      <c r="A12" s="74" t="s">
        <v>33</v>
      </c>
      <c r="B12" s="75"/>
      <c r="C12" s="164"/>
      <c r="D12" s="170"/>
      <c r="E12" s="170"/>
      <c r="F12" s="170"/>
      <c r="G12" s="165"/>
      <c r="H12" s="164"/>
      <c r="I12" s="165"/>
      <c r="J12" s="162"/>
      <c r="K12" s="163"/>
    </row>
    <row r="13" spans="1:11" ht="15.75" customHeight="1">
      <c r="A13" s="74" t="s">
        <v>34</v>
      </c>
      <c r="B13" s="75"/>
      <c r="C13" s="164"/>
      <c r="D13" s="170"/>
      <c r="E13" s="170"/>
      <c r="F13" s="170"/>
      <c r="G13" s="165"/>
      <c r="H13" s="164"/>
      <c r="I13" s="165"/>
      <c r="J13" s="162"/>
      <c r="K13" s="163"/>
    </row>
    <row r="14" spans="1:11" ht="15.75" customHeight="1">
      <c r="A14" s="74" t="s">
        <v>35</v>
      </c>
      <c r="B14" s="75"/>
      <c r="C14" s="164"/>
      <c r="D14" s="170"/>
      <c r="E14" s="170"/>
      <c r="F14" s="170"/>
      <c r="G14" s="165"/>
      <c r="H14" s="164"/>
      <c r="I14" s="165"/>
      <c r="J14" s="162"/>
      <c r="K14" s="163"/>
    </row>
    <row r="15" spans="1:11" ht="15.75" customHeight="1">
      <c r="A15" s="74" t="s">
        <v>36</v>
      </c>
      <c r="B15" s="75"/>
      <c r="C15" s="164"/>
      <c r="D15" s="165"/>
      <c r="E15" s="62" t="s">
        <v>41</v>
      </c>
      <c r="F15" s="167">
        <v>0</v>
      </c>
      <c r="G15" s="167"/>
      <c r="H15" s="176" t="s">
        <v>70</v>
      </c>
      <c r="I15" s="176"/>
      <c r="J15" s="167">
        <v>0</v>
      </c>
      <c r="K15" s="168"/>
    </row>
    <row r="16" spans="1:11" ht="15.75" customHeight="1">
      <c r="A16" s="74" t="s">
        <v>37</v>
      </c>
      <c r="B16" s="75"/>
      <c r="C16" s="164"/>
      <c r="D16" s="165"/>
      <c r="E16" s="62" t="s">
        <v>40</v>
      </c>
      <c r="F16" s="233"/>
      <c r="G16" s="233"/>
      <c r="H16" s="166" t="s">
        <v>69</v>
      </c>
      <c r="I16" s="166"/>
      <c r="J16" s="166"/>
      <c r="K16" s="169"/>
    </row>
    <row r="17" spans="1:11" ht="15.75" customHeight="1" thickBot="1">
      <c r="A17" s="76" t="s">
        <v>38</v>
      </c>
      <c r="B17" s="77"/>
      <c r="C17" s="171"/>
      <c r="D17" s="231"/>
      <c r="E17" s="63" t="s">
        <v>39</v>
      </c>
      <c r="F17" s="171"/>
      <c r="G17" s="231"/>
      <c r="H17" s="171"/>
      <c r="I17" s="172"/>
      <c r="J17" s="172"/>
      <c r="K17" s="173"/>
    </row>
    <row r="18" spans="1:11" ht="21" customHeight="1" thickBot="1">
      <c r="A18" s="258" t="s">
        <v>44</v>
      </c>
      <c r="B18" s="259"/>
      <c r="C18" s="259"/>
      <c r="D18" s="259"/>
      <c r="E18" s="259"/>
      <c r="F18" s="259"/>
      <c r="G18" s="259"/>
      <c r="H18" s="259"/>
      <c r="I18" s="259"/>
      <c r="J18" s="259"/>
      <c r="K18" s="260"/>
    </row>
    <row r="19" spans="1:11" ht="21.75" customHeight="1" thickBot="1">
      <c r="A19" s="238" t="s">
        <v>45</v>
      </c>
      <c r="B19" s="239"/>
      <c r="C19" s="239"/>
      <c r="D19" s="239"/>
      <c r="E19" s="240"/>
      <c r="F19" s="53"/>
      <c r="G19" s="241" t="s">
        <v>46</v>
      </c>
      <c r="H19" s="239"/>
      <c r="I19" s="239"/>
      <c r="J19" s="239"/>
      <c r="K19" s="242"/>
    </row>
    <row r="20" spans="1:11" ht="15.75" customHeight="1">
      <c r="A20" s="51">
        <v>1</v>
      </c>
      <c r="B20" s="234" t="s">
        <v>47</v>
      </c>
      <c r="C20" s="235"/>
      <c r="D20" s="80" t="s">
        <v>24</v>
      </c>
      <c r="E20" s="64">
        <v>0</v>
      </c>
      <c r="F20" s="52">
        <v>13</v>
      </c>
      <c r="G20" s="182" t="s">
        <v>98</v>
      </c>
      <c r="H20" s="183"/>
      <c r="I20" s="183"/>
      <c r="J20" s="184"/>
      <c r="K20" s="68">
        <f>0.02*E31</f>
        <v>0</v>
      </c>
    </row>
    <row r="21" spans="1:11" ht="15.75" customHeight="1">
      <c r="A21" s="48">
        <v>2</v>
      </c>
      <c r="B21" s="236"/>
      <c r="C21" s="237"/>
      <c r="D21" s="62" t="s">
        <v>25</v>
      </c>
      <c r="E21" s="65">
        <f>'Rekapitulace rozpočtu'!E24</f>
        <v>0</v>
      </c>
      <c r="F21" s="49">
        <v>14</v>
      </c>
      <c r="G21" s="164"/>
      <c r="H21" s="170"/>
      <c r="I21" s="170"/>
      <c r="J21" s="165"/>
      <c r="K21" s="69">
        <v>0</v>
      </c>
    </row>
    <row r="22" spans="1:11" ht="15.75" customHeight="1">
      <c r="A22" s="48">
        <v>3</v>
      </c>
      <c r="B22" s="243" t="s">
        <v>48</v>
      </c>
      <c r="C22" s="244"/>
      <c r="D22" s="62" t="s">
        <v>49</v>
      </c>
      <c r="E22" s="65">
        <f>'Rekapitulace rozpočtu'!D22</f>
        <v>0</v>
      </c>
      <c r="F22" s="49">
        <v>15</v>
      </c>
      <c r="G22" s="164"/>
      <c r="H22" s="170"/>
      <c r="I22" s="170"/>
      <c r="J22" s="165"/>
      <c r="K22" s="69">
        <v>0</v>
      </c>
    </row>
    <row r="23" spans="1:11" ht="15.75" customHeight="1" thickBot="1">
      <c r="A23" s="48">
        <v>4</v>
      </c>
      <c r="B23" s="236"/>
      <c r="C23" s="237"/>
      <c r="D23" s="62" t="s">
        <v>50</v>
      </c>
      <c r="E23" s="66">
        <v>0</v>
      </c>
      <c r="F23" s="50">
        <v>16</v>
      </c>
      <c r="G23" s="164"/>
      <c r="H23" s="170"/>
      <c r="I23" s="170"/>
      <c r="J23" s="165"/>
      <c r="K23" s="69">
        <v>0</v>
      </c>
    </row>
    <row r="24" spans="1:11" ht="15.75" customHeight="1" thickBot="1">
      <c r="A24" s="48">
        <v>5</v>
      </c>
      <c r="B24" s="215" t="s">
        <v>56</v>
      </c>
      <c r="C24" s="216"/>
      <c r="D24" s="217"/>
      <c r="E24" s="67">
        <f>SUM(E21:E23)</f>
        <v>0</v>
      </c>
      <c r="F24" s="54">
        <v>17</v>
      </c>
      <c r="G24" s="164"/>
      <c r="H24" s="170"/>
      <c r="I24" s="170"/>
      <c r="J24" s="165"/>
      <c r="K24" s="69">
        <v>0</v>
      </c>
    </row>
    <row r="25" spans="1:11" ht="15.75" customHeight="1">
      <c r="A25" s="48">
        <v>6</v>
      </c>
      <c r="B25" s="212" t="s">
        <v>57</v>
      </c>
      <c r="C25" s="213"/>
      <c r="D25" s="214"/>
      <c r="E25" s="64">
        <v>0</v>
      </c>
      <c r="F25" s="50">
        <v>18</v>
      </c>
      <c r="G25" s="164"/>
      <c r="H25" s="170"/>
      <c r="I25" s="170"/>
      <c r="J25" s="165"/>
      <c r="K25" s="69">
        <v>0</v>
      </c>
    </row>
    <row r="26" spans="1:11" ht="15.75" customHeight="1" thickBot="1">
      <c r="A26" s="48">
        <v>7</v>
      </c>
      <c r="B26" s="212" t="s">
        <v>58</v>
      </c>
      <c r="C26" s="213"/>
      <c r="D26" s="214"/>
      <c r="E26" s="66">
        <v>0</v>
      </c>
      <c r="F26" s="50">
        <v>19</v>
      </c>
      <c r="G26" s="164"/>
      <c r="H26" s="170"/>
      <c r="I26" s="170"/>
      <c r="J26" s="165"/>
      <c r="K26" s="69">
        <v>0</v>
      </c>
    </row>
    <row r="27" spans="1:11" ht="15.75" customHeight="1" thickBot="1">
      <c r="A27" s="48">
        <v>8</v>
      </c>
      <c r="B27" s="215" t="s">
        <v>59</v>
      </c>
      <c r="C27" s="216"/>
      <c r="D27" s="217"/>
      <c r="E27" s="67">
        <f>SUM(E24:E26)</f>
        <v>0</v>
      </c>
      <c r="F27" s="54">
        <v>20</v>
      </c>
      <c r="G27" s="164"/>
      <c r="H27" s="170"/>
      <c r="I27" s="170"/>
      <c r="J27" s="165"/>
      <c r="K27" s="69">
        <v>0</v>
      </c>
    </row>
    <row r="28" spans="1:11" ht="15.75" customHeight="1">
      <c r="A28" s="48">
        <v>9</v>
      </c>
      <c r="B28" s="212" t="s">
        <v>60</v>
      </c>
      <c r="C28" s="213"/>
      <c r="D28" s="214"/>
      <c r="E28" s="64">
        <v>0</v>
      </c>
      <c r="F28" s="50">
        <v>21</v>
      </c>
      <c r="G28" s="164"/>
      <c r="H28" s="170"/>
      <c r="I28" s="170"/>
      <c r="J28" s="165"/>
      <c r="K28" s="69">
        <v>0</v>
      </c>
    </row>
    <row r="29" spans="1:11" ht="15.75" customHeight="1">
      <c r="A29" s="48">
        <v>10</v>
      </c>
      <c r="B29" s="212" t="s">
        <v>61</v>
      </c>
      <c r="C29" s="213"/>
      <c r="D29" s="214"/>
      <c r="E29" s="65">
        <v>0</v>
      </c>
      <c r="F29" s="50">
        <v>22</v>
      </c>
      <c r="G29" s="164"/>
      <c r="H29" s="170"/>
      <c r="I29" s="170"/>
      <c r="J29" s="165"/>
      <c r="K29" s="69">
        <v>0</v>
      </c>
    </row>
    <row r="30" spans="1:11" ht="15.75" customHeight="1" thickBot="1">
      <c r="A30" s="48">
        <v>11</v>
      </c>
      <c r="B30" s="212" t="s">
        <v>62</v>
      </c>
      <c r="C30" s="213"/>
      <c r="D30" s="214"/>
      <c r="E30" s="66">
        <v>0</v>
      </c>
      <c r="F30" s="50">
        <v>23</v>
      </c>
      <c r="G30" s="164"/>
      <c r="H30" s="170"/>
      <c r="I30" s="170"/>
      <c r="J30" s="165"/>
      <c r="K30" s="69">
        <v>0</v>
      </c>
    </row>
    <row r="31" spans="1:11" ht="15.75" customHeight="1" thickBot="1">
      <c r="A31" s="57">
        <v>12</v>
      </c>
      <c r="B31" s="215" t="s">
        <v>63</v>
      </c>
      <c r="C31" s="216"/>
      <c r="D31" s="217"/>
      <c r="E31" s="73">
        <f>SUM(E27:E30)</f>
        <v>0</v>
      </c>
      <c r="F31" s="58">
        <v>24</v>
      </c>
      <c r="G31" s="233"/>
      <c r="H31" s="233"/>
      <c r="I31" s="233"/>
      <c r="J31" s="233"/>
      <c r="K31" s="70">
        <v>0</v>
      </c>
    </row>
    <row r="32" spans="1:11" ht="15.75" customHeight="1" thickBot="1">
      <c r="A32" s="59"/>
      <c r="B32" s="263"/>
      <c r="C32" s="264"/>
      <c r="D32" s="265"/>
      <c r="E32" s="61"/>
      <c r="F32" s="60">
        <v>25</v>
      </c>
      <c r="G32" s="185" t="s">
        <v>64</v>
      </c>
      <c r="H32" s="186"/>
      <c r="I32" s="186"/>
      <c r="J32" s="83"/>
      <c r="K32" s="71">
        <f>SUM(K20:K31)</f>
        <v>0</v>
      </c>
    </row>
    <row r="33" spans="1:11" ht="15.75" customHeight="1" thickBot="1">
      <c r="A33" s="226"/>
      <c r="B33" s="227"/>
      <c r="C33" s="227"/>
      <c r="D33" s="227"/>
      <c r="E33" s="227"/>
      <c r="F33" s="187" t="s">
        <v>51</v>
      </c>
      <c r="G33" s="188"/>
      <c r="H33" s="188"/>
      <c r="I33" s="188"/>
      <c r="J33" s="189"/>
      <c r="K33" s="190"/>
    </row>
    <row r="34" spans="1:11" ht="15.75" customHeight="1" thickBot="1">
      <c r="A34" s="226"/>
      <c r="B34" s="227"/>
      <c r="C34" s="227"/>
      <c r="D34" s="227"/>
      <c r="E34" s="227"/>
      <c r="F34" s="55">
        <v>26</v>
      </c>
      <c r="G34" s="266" t="s">
        <v>65</v>
      </c>
      <c r="H34" s="266"/>
      <c r="I34" s="266"/>
      <c r="J34" s="215"/>
      <c r="K34" s="73">
        <f>E31+K32</f>
        <v>0</v>
      </c>
    </row>
    <row r="35" spans="1:11" ht="15.75" customHeight="1">
      <c r="A35" s="226"/>
      <c r="B35" s="227"/>
      <c r="C35" s="227"/>
      <c r="D35" s="227"/>
      <c r="E35" s="227"/>
      <c r="F35" s="55">
        <v>27</v>
      </c>
      <c r="G35" s="166" t="s">
        <v>108</v>
      </c>
      <c r="H35" s="176"/>
      <c r="I35" s="176"/>
      <c r="J35" s="176"/>
      <c r="K35" s="84">
        <f>K34*0.2</f>
        <v>0</v>
      </c>
    </row>
    <row r="36" spans="1:11" ht="15.75" customHeight="1">
      <c r="A36" s="226"/>
      <c r="B36" s="227"/>
      <c r="C36" s="227"/>
      <c r="D36" s="227"/>
      <c r="E36" s="227"/>
      <c r="F36" s="55">
        <v>28</v>
      </c>
      <c r="G36" s="166"/>
      <c r="H36" s="176"/>
      <c r="I36" s="176"/>
      <c r="J36" s="176"/>
      <c r="K36" s="85"/>
    </row>
    <row r="37" spans="1:11" ht="15.75" customHeight="1" thickBot="1">
      <c r="A37" s="226"/>
      <c r="B37" s="227"/>
      <c r="C37" s="227"/>
      <c r="D37" s="227"/>
      <c r="E37" s="227"/>
      <c r="F37" s="55">
        <v>29</v>
      </c>
      <c r="G37" s="166"/>
      <c r="H37" s="176"/>
      <c r="I37" s="176"/>
      <c r="J37" s="176"/>
      <c r="K37" s="85"/>
    </row>
    <row r="38" spans="1:11" ht="15.75" customHeight="1" thickBot="1">
      <c r="A38" s="226"/>
      <c r="B38" s="227"/>
      <c r="C38" s="227"/>
      <c r="D38" s="227"/>
      <c r="E38" s="227"/>
      <c r="F38" s="56">
        <v>30</v>
      </c>
      <c r="G38" s="180" t="s">
        <v>71</v>
      </c>
      <c r="H38" s="180"/>
      <c r="I38" s="180"/>
      <c r="J38" s="181"/>
      <c r="K38" s="73">
        <f>SUM(K34:K37)</f>
        <v>0</v>
      </c>
    </row>
    <row r="39" spans="1:11" ht="15.75" customHeight="1">
      <c r="A39" s="228"/>
      <c r="B39" s="229"/>
      <c r="C39" s="229"/>
      <c r="D39" s="229"/>
      <c r="E39" s="229"/>
      <c r="F39" s="229"/>
      <c r="G39" s="229"/>
      <c r="H39" s="229"/>
      <c r="I39" s="229"/>
      <c r="J39" s="229"/>
      <c r="K39" s="230"/>
    </row>
    <row r="40" spans="1:11" ht="15.75" customHeight="1">
      <c r="A40" s="81" t="s">
        <v>80</v>
      </c>
      <c r="B40" s="82"/>
      <c r="C40" s="72"/>
      <c r="D40" s="221"/>
      <c r="E40" s="222"/>
      <c r="F40" s="177" t="s">
        <v>66</v>
      </c>
      <c r="G40" s="178"/>
      <c r="H40" s="179"/>
      <c r="I40" s="197"/>
      <c r="J40" s="198"/>
      <c r="K40" s="199"/>
    </row>
    <row r="41" spans="1:11" ht="15.75" customHeight="1">
      <c r="A41" s="200"/>
      <c r="B41" s="201"/>
      <c r="C41" s="202"/>
      <c r="D41" s="223"/>
      <c r="E41" s="224"/>
      <c r="F41" s="177" t="s">
        <v>67</v>
      </c>
      <c r="G41" s="178"/>
      <c r="H41" s="179"/>
      <c r="I41" s="197"/>
      <c r="J41" s="198"/>
      <c r="K41" s="199"/>
    </row>
    <row r="42" spans="1:11" ht="15.75" customHeight="1">
      <c r="A42" s="203"/>
      <c r="B42" s="204"/>
      <c r="C42" s="205"/>
      <c r="D42" s="223"/>
      <c r="E42" s="224"/>
      <c r="F42" s="177" t="s">
        <v>68</v>
      </c>
      <c r="G42" s="178"/>
      <c r="H42" s="179"/>
      <c r="I42" s="191"/>
      <c r="J42" s="192"/>
      <c r="K42" s="193"/>
    </row>
    <row r="43" spans="1:11" ht="15.75" customHeight="1">
      <c r="A43" s="206"/>
      <c r="B43" s="207"/>
      <c r="C43" s="208"/>
      <c r="D43" s="223"/>
      <c r="E43" s="224"/>
      <c r="F43" s="177"/>
      <c r="G43" s="178"/>
      <c r="H43" s="179"/>
      <c r="I43" s="197"/>
      <c r="J43" s="198"/>
      <c r="K43" s="199"/>
    </row>
    <row r="44" spans="1:11" ht="15.75" customHeight="1" thickBot="1">
      <c r="A44" s="218" t="s">
        <v>52</v>
      </c>
      <c r="B44" s="219"/>
      <c r="C44" s="220"/>
      <c r="D44" s="225" t="s">
        <v>53</v>
      </c>
      <c r="E44" s="220"/>
      <c r="F44" s="209" t="s">
        <v>54</v>
      </c>
      <c r="G44" s="210"/>
      <c r="H44" s="211"/>
      <c r="I44" s="194" t="s">
        <v>124</v>
      </c>
      <c r="J44" s="195"/>
      <c r="K44" s="196"/>
    </row>
  </sheetData>
  <sheetProtection/>
  <mergeCells count="88">
    <mergeCell ref="G36:J36"/>
    <mergeCell ref="B28:D28"/>
    <mergeCell ref="B29:D29"/>
    <mergeCell ref="B30:D30"/>
    <mergeCell ref="B32:D32"/>
    <mergeCell ref="G30:J30"/>
    <mergeCell ref="G31:J31"/>
    <mergeCell ref="G34:J34"/>
    <mergeCell ref="G29:J29"/>
    <mergeCell ref="A7:G7"/>
    <mergeCell ref="C8:G8"/>
    <mergeCell ref="C9:G9"/>
    <mergeCell ref="C10:G10"/>
    <mergeCell ref="C11:G11"/>
    <mergeCell ref="C12:G12"/>
    <mergeCell ref="C13:G13"/>
    <mergeCell ref="B22:C23"/>
    <mergeCell ref="B24:D24"/>
    <mergeCell ref="C5:K5"/>
    <mergeCell ref="C6:K6"/>
    <mergeCell ref="A1:K4"/>
    <mergeCell ref="A18:K18"/>
    <mergeCell ref="F17:G17"/>
    <mergeCell ref="C14:G14"/>
    <mergeCell ref="C16:D16"/>
    <mergeCell ref="C17:D17"/>
    <mergeCell ref="H7:I7"/>
    <mergeCell ref="H8:I8"/>
    <mergeCell ref="C15:D15"/>
    <mergeCell ref="B31:D31"/>
    <mergeCell ref="F15:G15"/>
    <mergeCell ref="F16:G16"/>
    <mergeCell ref="B20:C21"/>
    <mergeCell ref="A19:E19"/>
    <mergeCell ref="G19:K19"/>
    <mergeCell ref="B25:D25"/>
    <mergeCell ref="B26:D26"/>
    <mergeCell ref="B27:D27"/>
    <mergeCell ref="A44:C44"/>
    <mergeCell ref="D40:E43"/>
    <mergeCell ref="D44:E44"/>
    <mergeCell ref="A33:E38"/>
    <mergeCell ref="A39:K39"/>
    <mergeCell ref="I40:K40"/>
    <mergeCell ref="G35:J35"/>
    <mergeCell ref="G37:J37"/>
    <mergeCell ref="F33:K33"/>
    <mergeCell ref="I42:K42"/>
    <mergeCell ref="I44:K44"/>
    <mergeCell ref="I43:K43"/>
    <mergeCell ref="A41:C41"/>
    <mergeCell ref="A42:C43"/>
    <mergeCell ref="F44:H44"/>
    <mergeCell ref="F42:H42"/>
    <mergeCell ref="I41:K41"/>
    <mergeCell ref="F43:H43"/>
    <mergeCell ref="J11:K11"/>
    <mergeCell ref="G38:J38"/>
    <mergeCell ref="F40:H40"/>
    <mergeCell ref="F41:H41"/>
    <mergeCell ref="G20:J20"/>
    <mergeCell ref="G21:J21"/>
    <mergeCell ref="G22:J22"/>
    <mergeCell ref="G23:J23"/>
    <mergeCell ref="G32:I32"/>
    <mergeCell ref="H9:I9"/>
    <mergeCell ref="H10:I10"/>
    <mergeCell ref="H11:I11"/>
    <mergeCell ref="H12:I12"/>
    <mergeCell ref="J7:K7"/>
    <mergeCell ref="J8:K8"/>
    <mergeCell ref="J9:K9"/>
    <mergeCell ref="J10:K10"/>
    <mergeCell ref="G26:J26"/>
    <mergeCell ref="G27:J27"/>
    <mergeCell ref="G28:J28"/>
    <mergeCell ref="H17:K17"/>
    <mergeCell ref="G25:J25"/>
    <mergeCell ref="G24:J24"/>
    <mergeCell ref="J12:K12"/>
    <mergeCell ref="J13:K13"/>
    <mergeCell ref="J14:K14"/>
    <mergeCell ref="H13:I13"/>
    <mergeCell ref="H14:I14"/>
    <mergeCell ref="H16:I16"/>
    <mergeCell ref="J15:K15"/>
    <mergeCell ref="J16:K16"/>
    <mergeCell ref="H15:I15"/>
  </mergeCells>
  <printOptions horizontalCentered="1" verticalCentered="1"/>
  <pageMargins left="0.5905511811023623" right="0.4724409448818898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Bohuslav Švancara</dc:creator>
  <cp:keywords/>
  <dc:description/>
  <cp:lastModifiedBy>PC</cp:lastModifiedBy>
  <cp:lastPrinted>2010-06-02T05:56:27Z</cp:lastPrinted>
  <dcterms:created xsi:type="dcterms:W3CDTF">2000-09-05T09:25:34Z</dcterms:created>
  <dcterms:modified xsi:type="dcterms:W3CDTF">2010-06-02T05:58:24Z</dcterms:modified>
  <cp:category/>
  <cp:version/>
  <cp:contentType/>
  <cp:contentStatus/>
</cp:coreProperties>
</file>